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570"/>
  </bookViews>
  <sheets>
    <sheet name="Перечень работ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/>
  <c r="B11"/>
  <c r="B12"/>
  <c r="B30" l="1"/>
  <c r="B29"/>
  <c r="B28"/>
  <c r="B27"/>
  <c r="B26"/>
  <c r="B25"/>
  <c r="B23"/>
  <c r="B21"/>
  <c r="B24"/>
  <c r="B22"/>
  <c r="B20"/>
  <c r="B19"/>
</calcChain>
</file>

<file path=xl/sharedStrings.xml><?xml version="1.0" encoding="utf-8"?>
<sst xmlns="http://schemas.openxmlformats.org/spreadsheetml/2006/main" count="43" uniqueCount="32">
  <si>
    <t>м.пог</t>
  </si>
  <si>
    <t>м.кв</t>
  </si>
  <si>
    <t>шт</t>
  </si>
  <si>
    <t xml:space="preserve">Установка входной двери </t>
  </si>
  <si>
    <t xml:space="preserve">Монтаж окон с внешней отделкой </t>
  </si>
  <si>
    <t>утепление перегородок =100мм</t>
  </si>
  <si>
    <t>монтаж пароизоляции с проклейкой швов</t>
  </si>
  <si>
    <t>Внутренняя отделка стен и потолка имитацией бруса</t>
  </si>
  <si>
    <t>Внутренняя отделка стен и потолка ГКЛ</t>
  </si>
  <si>
    <t>утепление: кровля =200мм+50мм перекрестно с монтажем бруска</t>
  </si>
  <si>
    <t>утепление: наружные стены 150мм</t>
  </si>
  <si>
    <t>утепление: цокольное перекрытие =200мм</t>
  </si>
  <si>
    <t>Монтаж чернового пола по лагам( например фанера 22мм)</t>
  </si>
  <si>
    <t>ст 1-1</t>
  </si>
  <si>
    <t>ст г-г</t>
  </si>
  <si>
    <t>ст 5-5</t>
  </si>
  <si>
    <t>пол</t>
  </si>
  <si>
    <t>кровля утепл</t>
  </si>
  <si>
    <t>наруж стены остаток</t>
  </si>
  <si>
    <t>перег 3-3</t>
  </si>
  <si>
    <t>перег 4-4</t>
  </si>
  <si>
    <t>перег Б-Б</t>
  </si>
  <si>
    <t>перег В-В</t>
  </si>
  <si>
    <t>перег 2-2</t>
  </si>
  <si>
    <t>перег А-А</t>
  </si>
  <si>
    <t>Площади</t>
  </si>
  <si>
    <t>отделка карнизных свесов</t>
  </si>
  <si>
    <t>подшив потолка террасы</t>
  </si>
  <si>
    <t xml:space="preserve">Цена </t>
  </si>
  <si>
    <t>Сумма</t>
  </si>
  <si>
    <t>отделка окон внутри</t>
  </si>
  <si>
    <t>Подшив доски снизу лаг, супердиффузионная мембрана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</si>
</sst>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0" xfId="0" applyNumberForma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0"/>
  <sheetViews>
    <sheetView tabSelected="1" workbookViewId="0">
      <selection activeCell="H13" sqref="H13"/>
    </sheetView>
  </sheetViews>
  <sheetFormatPr defaultRowHeight="15"/>
  <cols>
    <col min="1" max="1" width="68.140625" style="8" bestFit="1" customWidth="1"/>
    <col min="2" max="3" width="15.5703125" customWidth="1"/>
    <col min="6" max="6" width="20.140625" bestFit="1" customWidth="1"/>
  </cols>
  <sheetData>
    <row r="2" spans="1:5">
      <c r="D2" t="s">
        <v>28</v>
      </c>
      <c r="E2" t="s">
        <v>29</v>
      </c>
    </row>
    <row r="3" spans="1:5" ht="15.75">
      <c r="A3" s="4" t="s">
        <v>4</v>
      </c>
      <c r="B3" s="2">
        <v>7</v>
      </c>
      <c r="C3" s="2" t="s">
        <v>2</v>
      </c>
      <c r="D3" s="1"/>
      <c r="E3" s="1"/>
    </row>
    <row r="4" spans="1:5" ht="15.75">
      <c r="A4" s="5" t="s">
        <v>3</v>
      </c>
      <c r="B4" s="2">
        <v>1</v>
      </c>
      <c r="C4" s="2" t="s">
        <v>2</v>
      </c>
      <c r="D4" s="1"/>
      <c r="E4" s="1"/>
    </row>
    <row r="5" spans="1:5" ht="15.75">
      <c r="A5" s="6" t="s">
        <v>31</v>
      </c>
      <c r="B5" s="3">
        <v>62</v>
      </c>
      <c r="C5" s="3" t="s">
        <v>1</v>
      </c>
      <c r="D5" s="1"/>
      <c r="E5" s="1"/>
    </row>
    <row r="6" spans="1:5" ht="15.75">
      <c r="A6" s="6" t="s">
        <v>10</v>
      </c>
      <c r="B6" s="3">
        <v>9</v>
      </c>
      <c r="C6" s="3" t="s">
        <v>1</v>
      </c>
      <c r="D6" s="1"/>
      <c r="E6" s="1"/>
    </row>
    <row r="7" spans="1:5" ht="15.75">
      <c r="A7" s="7" t="s">
        <v>5</v>
      </c>
      <c r="B7" s="3">
        <v>30</v>
      </c>
      <c r="C7" s="3" t="s">
        <v>1</v>
      </c>
      <c r="D7" s="1"/>
      <c r="E7" s="1"/>
    </row>
    <row r="8" spans="1:5" ht="15.75">
      <c r="A8" s="6" t="s">
        <v>11</v>
      </c>
      <c r="B8" s="3">
        <v>62</v>
      </c>
      <c r="C8" s="3" t="s">
        <v>1</v>
      </c>
      <c r="D8" s="1"/>
      <c r="E8" s="1"/>
    </row>
    <row r="9" spans="1:5" ht="15.75">
      <c r="A9" s="6" t="s">
        <v>9</v>
      </c>
      <c r="B9" s="3">
        <v>71</v>
      </c>
      <c r="C9" s="3" t="s">
        <v>1</v>
      </c>
      <c r="D9" s="1"/>
      <c r="E9" s="1"/>
    </row>
    <row r="10" spans="1:5" ht="15.75">
      <c r="A10" s="6" t="s">
        <v>6</v>
      </c>
      <c r="B10" s="3">
        <f>B11-80+B9</f>
        <v>257.87060000000002</v>
      </c>
      <c r="C10" s="3" t="s">
        <v>1</v>
      </c>
      <c r="D10" s="1"/>
      <c r="E10" s="1"/>
    </row>
    <row r="11" spans="1:5" ht="15.75">
      <c r="A11" s="6" t="s">
        <v>7</v>
      </c>
      <c r="B11" s="3">
        <f>86.7*2+44.2-B12+71-4</f>
        <v>266.87060000000002</v>
      </c>
      <c r="C11" s="3" t="s">
        <v>1</v>
      </c>
      <c r="D11" s="1"/>
      <c r="E11" s="1"/>
    </row>
    <row r="12" spans="1:5" ht="15.75">
      <c r="A12" s="6" t="s">
        <v>8</v>
      </c>
      <c r="B12" s="3">
        <f>(1.9+2.13)*2*2.4-2.07*0.78</f>
        <v>17.729399999999998</v>
      </c>
      <c r="C12" s="3" t="s">
        <v>1</v>
      </c>
      <c r="D12" s="1"/>
      <c r="E12" s="1"/>
    </row>
    <row r="13" spans="1:5" ht="15.75">
      <c r="A13" s="6" t="s">
        <v>12</v>
      </c>
      <c r="B13" s="3">
        <v>61</v>
      </c>
      <c r="C13" s="3" t="s">
        <v>1</v>
      </c>
      <c r="D13" s="1"/>
      <c r="E13" s="1"/>
    </row>
    <row r="14" spans="1:5" ht="15.75">
      <c r="A14" s="11" t="s">
        <v>26</v>
      </c>
      <c r="B14" s="12">
        <v>42</v>
      </c>
      <c r="C14" s="3" t="s">
        <v>0</v>
      </c>
      <c r="D14" s="1"/>
      <c r="E14" s="1"/>
    </row>
    <row r="15" spans="1:5" ht="15.75">
      <c r="A15" s="11" t="s">
        <v>27</v>
      </c>
      <c r="B15" s="12">
        <v>22</v>
      </c>
      <c r="C15" s="3" t="s">
        <v>1</v>
      </c>
      <c r="D15" s="1"/>
      <c r="E15" s="1"/>
    </row>
    <row r="16" spans="1:5" ht="15.75">
      <c r="A16" s="11" t="s">
        <v>30</v>
      </c>
      <c r="B16" s="3">
        <v>7</v>
      </c>
      <c r="C16" s="3" t="s">
        <v>2</v>
      </c>
      <c r="D16" s="1"/>
      <c r="E16" s="1"/>
    </row>
    <row r="18" spans="1:2">
      <c r="A18" s="10" t="s">
        <v>25</v>
      </c>
    </row>
    <row r="19" spans="1:2">
      <c r="A19" t="s">
        <v>16</v>
      </c>
      <c r="B19">
        <f>9.8*6.3</f>
        <v>61.74</v>
      </c>
    </row>
    <row r="20" spans="1:2">
      <c r="A20" t="s">
        <v>18</v>
      </c>
      <c r="B20">
        <f>2*5*1.8/2</f>
        <v>9</v>
      </c>
    </row>
    <row r="21" spans="1:2">
      <c r="A21" t="s">
        <v>17</v>
      </c>
      <c r="B21">
        <f>5.73*2*6.2</f>
        <v>71.052000000000007</v>
      </c>
    </row>
    <row r="22" spans="1:2">
      <c r="A22" s="9" t="s">
        <v>13</v>
      </c>
      <c r="B22">
        <f>6.26*2.28-1.23*1.36-0.61*0.64</f>
        <v>12.209599999999998</v>
      </c>
    </row>
    <row r="23" spans="1:2">
      <c r="A23" t="s">
        <v>14</v>
      </c>
      <c r="B23">
        <f>10.1*2.28+10.1*1.8/2-2.07*0.98-4.29*2.16-1.56*0.9</f>
        <v>19.418999999999993</v>
      </c>
    </row>
    <row r="24" spans="1:2">
      <c r="A24" t="s">
        <v>15</v>
      </c>
      <c r="B24">
        <f>6.26*2.28-1.23*1.36</f>
        <v>12.599999999999998</v>
      </c>
    </row>
    <row r="25" spans="1:2">
      <c r="A25" t="s">
        <v>24</v>
      </c>
      <c r="B25">
        <f>10.1*2.28+10.1*1.8/2-1.23*1.36</f>
        <v>30.445199999999996</v>
      </c>
    </row>
    <row r="26" spans="1:2">
      <c r="A26" t="s">
        <v>19</v>
      </c>
      <c r="B26">
        <f>3.73*2.83</f>
        <v>10.555899999999999</v>
      </c>
    </row>
    <row r="27" spans="1:2">
      <c r="A27" t="s">
        <v>20</v>
      </c>
      <c r="B27">
        <f>3.11*2.83</f>
        <v>8.8012999999999995</v>
      </c>
    </row>
    <row r="28" spans="1:2">
      <c r="A28" t="s">
        <v>21</v>
      </c>
      <c r="B28">
        <f>10.1*2.28+10.1*1.8/2-2.07*0.88*3</f>
        <v>26.653199999999995</v>
      </c>
    </row>
    <row r="29" spans="1:2">
      <c r="A29" t="s">
        <v>22</v>
      </c>
      <c r="B29">
        <f>(3.08+2.3)*1.63/2-2.07*0.78</f>
        <v>2.7700999999999993</v>
      </c>
    </row>
    <row r="30" spans="1:2">
      <c r="A30" t="s">
        <v>23</v>
      </c>
      <c r="B30">
        <f>3.11*2.4</f>
        <v>7.4639999999999995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работ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User</cp:lastModifiedBy>
  <dcterms:created xsi:type="dcterms:W3CDTF">2015-06-05T18:19:34Z</dcterms:created>
  <dcterms:modified xsi:type="dcterms:W3CDTF">2023-04-27T20:10:51Z</dcterms:modified>
</cp:coreProperties>
</file>