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Мои документы\Дача\Невзорово\Договора\Договор на СМР Невзорово Кузьменко, накопительная, затраты, АВР\ВОР ОВ, ВК, ЭОМ, Отделка\"/>
    </mc:Choice>
  </mc:AlternateContent>
  <xr:revisionPtr revIDLastSave="0" documentId="13_ncr:1_{F465EE1D-D9DF-457A-AB3C-91AC96775F49}" xr6:coauthVersionLast="47" xr6:coauthVersionMax="47" xr10:uidLastSave="{00000000-0000-0000-0000-000000000000}"/>
  <bookViews>
    <workbookView xWindow="-110" yWindow="-110" windowWidth="19420" windowHeight="10300" xr2:uid="{D112A80F-12F6-4B67-A795-504881CFA074}"/>
  </bookViews>
  <sheets>
    <sheet name="Отделка общая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83" i="4" l="1"/>
  <c r="I183" i="4"/>
  <c r="H183" i="4"/>
  <c r="H181" i="4"/>
  <c r="H180" i="4"/>
  <c r="H179" i="4"/>
  <c r="H178" i="4"/>
  <c r="I177" i="4"/>
  <c r="H107" i="4"/>
  <c r="H106" i="4" s="1"/>
  <c r="I106" i="4"/>
  <c r="H105" i="4"/>
  <c r="H104" i="4" s="1"/>
  <c r="I104" i="4"/>
  <c r="H103" i="4"/>
  <c r="H102" i="4" s="1"/>
  <c r="I102" i="4"/>
  <c r="H101" i="4"/>
  <c r="H100" i="4" s="1"/>
  <c r="I100" i="4"/>
  <c r="H62" i="4"/>
  <c r="H176" i="4"/>
  <c r="H175" i="4" s="1"/>
  <c r="H170" i="4"/>
  <c r="H169" i="4"/>
  <c r="H168" i="4"/>
  <c r="H148" i="4"/>
  <c r="H98" i="4"/>
  <c r="I87" i="4"/>
  <c r="I175" i="4"/>
  <c r="I173" i="4"/>
  <c r="I171" i="4"/>
  <c r="I167" i="4"/>
  <c r="I163" i="4"/>
  <c r="I159" i="4"/>
  <c r="I158" i="4"/>
  <c r="I151" i="4"/>
  <c r="I147" i="4"/>
  <c r="I138" i="4"/>
  <c r="I133" i="4"/>
  <c r="I128" i="4"/>
  <c r="I123" i="4"/>
  <c r="I115" i="4"/>
  <c r="I110" i="4"/>
  <c r="I96" i="4"/>
  <c r="I93" i="4"/>
  <c r="I89" i="4"/>
  <c r="I85" i="4"/>
  <c r="I79" i="4"/>
  <c r="I76" i="4"/>
  <c r="I72" i="4"/>
  <c r="I70" i="4"/>
  <c r="I68" i="4"/>
  <c r="H174" i="4"/>
  <c r="H173" i="4" s="1"/>
  <c r="H172" i="4"/>
  <c r="H171" i="4"/>
  <c r="H165" i="4"/>
  <c r="H163" i="4"/>
  <c r="H164" i="4" s="1"/>
  <c r="H162" i="4"/>
  <c r="H161" i="4"/>
  <c r="H160" i="4"/>
  <c r="H158" i="4"/>
  <c r="H157" i="4"/>
  <c r="H156" i="4"/>
  <c r="H155" i="4"/>
  <c r="H154" i="4"/>
  <c r="H153" i="4"/>
  <c r="H152" i="4"/>
  <c r="H149" i="4"/>
  <c r="H146" i="4"/>
  <c r="H145" i="4"/>
  <c r="H144" i="4"/>
  <c r="H143" i="4"/>
  <c r="H142" i="4"/>
  <c r="H141" i="4"/>
  <c r="H140" i="4"/>
  <c r="H139" i="4"/>
  <c r="H137" i="4"/>
  <c r="H136" i="4"/>
  <c r="H134" i="4"/>
  <c r="H133" i="4" s="1"/>
  <c r="H132" i="4"/>
  <c r="H131" i="4"/>
  <c r="H130" i="4"/>
  <c r="H129" i="4"/>
  <c r="H127" i="4"/>
  <c r="H126" i="4"/>
  <c r="H125" i="4"/>
  <c r="H124" i="4"/>
  <c r="H122" i="4"/>
  <c r="H121" i="4"/>
  <c r="H119" i="4"/>
  <c r="H118" i="4"/>
  <c r="H116" i="4"/>
  <c r="H115" i="4" s="1"/>
  <c r="H114" i="4"/>
  <c r="H113" i="4"/>
  <c r="H112" i="4"/>
  <c r="H111" i="4"/>
  <c r="H97" i="4"/>
  <c r="H95" i="4"/>
  <c r="H94" i="4"/>
  <c r="H92" i="4"/>
  <c r="H91" i="4"/>
  <c r="H90" i="4"/>
  <c r="H88" i="4"/>
  <c r="H87" i="4" s="1"/>
  <c r="H86" i="4"/>
  <c r="H83" i="4"/>
  <c r="H82" i="4"/>
  <c r="H81" i="4"/>
  <c r="H80" i="4"/>
  <c r="H78" i="4"/>
  <c r="H77" i="4"/>
  <c r="H75" i="4"/>
  <c r="H74" i="4"/>
  <c r="H73" i="4"/>
  <c r="H71" i="4"/>
  <c r="H70" i="4" s="1"/>
  <c r="H69" i="4"/>
  <c r="H68" i="4" s="1"/>
  <c r="H60" i="4"/>
  <c r="H59" i="4"/>
  <c r="H58" i="4"/>
  <c r="H56" i="4"/>
  <c r="H55" i="4"/>
  <c r="H49" i="4"/>
  <c r="H48" i="4" s="1"/>
  <c r="H177" i="4" l="1"/>
  <c r="J177" i="4" s="1"/>
  <c r="J106" i="4"/>
  <c r="J104" i="4"/>
  <c r="J102" i="4"/>
  <c r="J100" i="4"/>
  <c r="H93" i="4"/>
  <c r="J93" i="4" s="1"/>
  <c r="H135" i="4"/>
  <c r="H54" i="4"/>
  <c r="H123" i="4"/>
  <c r="J123" i="4" s="1"/>
  <c r="H167" i="4"/>
  <c r="J167" i="4" s="1"/>
  <c r="H159" i="4"/>
  <c r="J159" i="4" s="1"/>
  <c r="H85" i="4"/>
  <c r="J85" i="4" s="1"/>
  <c r="H110" i="4"/>
  <c r="J110" i="4" s="1"/>
  <c r="H120" i="4"/>
  <c r="H147" i="4"/>
  <c r="J147" i="4" s="1"/>
  <c r="J158" i="4"/>
  <c r="H117" i="4"/>
  <c r="H128" i="4"/>
  <c r="J128" i="4" s="1"/>
  <c r="H151" i="4"/>
  <c r="J151" i="4" s="1"/>
  <c r="H138" i="4"/>
  <c r="J138" i="4" s="1"/>
  <c r="H96" i="4"/>
  <c r="J96" i="4" s="1"/>
  <c r="H72" i="4"/>
  <c r="J72" i="4" s="1"/>
  <c r="H57" i="4"/>
  <c r="H76" i="4"/>
  <c r="J76" i="4" s="1"/>
  <c r="H89" i="4"/>
  <c r="J89" i="4" s="1"/>
  <c r="H79" i="4"/>
  <c r="J79" i="4" s="1"/>
  <c r="J115" i="4"/>
  <c r="J163" i="4"/>
  <c r="J171" i="4"/>
  <c r="J68" i="4"/>
  <c r="J87" i="4"/>
  <c r="J133" i="4"/>
  <c r="J173" i="4"/>
  <c r="J175" i="4"/>
  <c r="J70" i="4"/>
  <c r="H65" i="4" l="1"/>
  <c r="H64" i="4"/>
  <c r="H63" i="4"/>
  <c r="I61" i="4"/>
  <c r="D135" i="4"/>
  <c r="I135" i="4" s="1"/>
  <c r="J135" i="4" s="1"/>
  <c r="D117" i="4"/>
  <c r="I57" i="4"/>
  <c r="J57" i="4" s="1"/>
  <c r="I54" i="4"/>
  <c r="J54" i="4" s="1"/>
  <c r="H53" i="4"/>
  <c r="H52" i="4"/>
  <c r="H51" i="4"/>
  <c r="I50" i="4"/>
  <c r="I48" i="4"/>
  <c r="J48" i="4" s="1"/>
  <c r="H47" i="4"/>
  <c r="H46" i="4" s="1"/>
  <c r="I46" i="4"/>
  <c r="H45" i="4"/>
  <c r="H44" i="4"/>
  <c r="H43" i="4"/>
  <c r="H42" i="4"/>
  <c r="I41" i="4"/>
  <c r="H40" i="4"/>
  <c r="H39" i="4"/>
  <c r="H38" i="4"/>
  <c r="I37" i="4"/>
  <c r="H36" i="4"/>
  <c r="H35" i="4" s="1"/>
  <c r="I35" i="4"/>
  <c r="H34" i="4"/>
  <c r="H33" i="4" s="1"/>
  <c r="I33" i="4"/>
  <c r="H31" i="4"/>
  <c r="H30" i="4"/>
  <c r="H29" i="4"/>
  <c r="H28" i="4"/>
  <c r="I27" i="4"/>
  <c r="H26" i="4"/>
  <c r="H25" i="4" s="1"/>
  <c r="I25" i="4"/>
  <c r="H24" i="4"/>
  <c r="H23" i="4"/>
  <c r="H22" i="4"/>
  <c r="I21" i="4"/>
  <c r="H20" i="4"/>
  <c r="H19" i="4"/>
  <c r="I18" i="4"/>
  <c r="H17" i="4"/>
  <c r="H16" i="4"/>
  <c r="H15" i="4"/>
  <c r="I14" i="4"/>
  <c r="J33" i="4" l="1"/>
  <c r="J35" i="4"/>
  <c r="H61" i="4"/>
  <c r="J61" i="4" s="1"/>
  <c r="D120" i="4"/>
  <c r="I120" i="4" s="1"/>
  <c r="J120" i="4" s="1"/>
  <c r="I117" i="4"/>
  <c r="J117" i="4" s="1"/>
  <c r="H41" i="4"/>
  <c r="J41" i="4" s="1"/>
  <c r="H50" i="4"/>
  <c r="J50" i="4" s="1"/>
  <c r="H27" i="4"/>
  <c r="J27" i="4" s="1"/>
  <c r="H37" i="4"/>
  <c r="J37" i="4" s="1"/>
  <c r="H14" i="4"/>
  <c r="H18" i="4"/>
  <c r="J18" i="4" s="1"/>
  <c r="H21" i="4"/>
  <c r="J21" i="4" s="1"/>
  <c r="J25" i="4"/>
  <c r="J46" i="4"/>
  <c r="L117" i="4" l="1"/>
  <c r="J14" i="4"/>
</calcChain>
</file>

<file path=xl/sharedStrings.xml><?xml version="1.0" encoding="utf-8"?>
<sst xmlns="http://schemas.openxmlformats.org/spreadsheetml/2006/main" count="398" uniqueCount="214">
  <si>
    <t>№ п/п</t>
  </si>
  <si>
    <t>Наименование работ</t>
  </si>
  <si>
    <t>м2</t>
  </si>
  <si>
    <t>Укладка пленки ПЭ 200 мкм</t>
  </si>
  <si>
    <t>м.п.</t>
  </si>
  <si>
    <t>Гидроизоляция пола Технониколь</t>
  </si>
  <si>
    <t>1 эт.</t>
  </si>
  <si>
    <t>Укладка пленки ПЭ не менее 200 мкм</t>
  </si>
  <si>
    <t>Устройство лаг из доски 50*100 мм с шагом 500 мм</t>
  </si>
  <si>
    <t>шт</t>
  </si>
  <si>
    <t>Отделка  19 ступеней  лестницы дерев.доской тв. пород шир 1,1 *0,3 м, толщ. 40 мм</t>
  </si>
  <si>
    <t>м.п</t>
  </si>
  <si>
    <t>компл.</t>
  </si>
  <si>
    <t>Цена ед. работ</t>
  </si>
  <si>
    <t>Стоимость работ</t>
  </si>
  <si>
    <t>Лоджия, 8,68 м2</t>
  </si>
  <si>
    <t>Лестница, 8,71 м2</t>
  </si>
  <si>
    <t>Потолки</t>
  </si>
  <si>
    <t>Устройство многоуровневого потолка из ГВЛ в 2 слоя с устройством ниш под шторы и декоративных балок в пом 1.05,1.06,1.12 (коридор, кухня, гостиная)</t>
  </si>
  <si>
    <t>Установка металлических дверей входные, котельная (комплект: петли, доборы, наличники, замки)</t>
  </si>
  <si>
    <t>Установка межкомнатных распашных дверей (комплект: петли, доборы, наличники, замки).</t>
  </si>
  <si>
    <t>Грунтовка</t>
  </si>
  <si>
    <t>Шпаклевка</t>
  </si>
  <si>
    <t>Пленка 24 м2 - 1308 руб., 55 руб/м2</t>
  </si>
  <si>
    <t>кг</t>
  </si>
  <si>
    <t>м3</t>
  </si>
  <si>
    <t>Укладка половой доски 27 мм 8,68*0,027</t>
  </si>
  <si>
    <t>Доска</t>
  </si>
  <si>
    <t>Лаги</t>
  </si>
  <si>
    <t>м/п</t>
  </si>
  <si>
    <t>СТЕНЫ</t>
  </si>
  <si>
    <t>Шпаклевка потолка  базовая и финишное) с поклейкой стеклохолста под высококачественную окраску</t>
  </si>
  <si>
    <t xml:space="preserve">Устройство натяжных потолков </t>
  </si>
  <si>
    <t>ДВЕРИ</t>
  </si>
  <si>
    <t>СОГЛАСОВАНО</t>
  </si>
  <si>
    <t xml:space="preserve">Подрядчик: </t>
  </si>
  <si>
    <t>Заказчик:</t>
  </si>
  <si>
    <t/>
  </si>
  <si>
    <t>Локальный сметный расчет № 1</t>
  </si>
  <si>
    <t>Общестроительные, отделочные работы и инженерные сети.</t>
  </si>
  <si>
    <t xml:space="preserve">Наименование объекта: </t>
  </si>
  <si>
    <t>"       "                                      2022 г.</t>
  </si>
  <si>
    <t>демпферная лента 5мм</t>
  </si>
  <si>
    <t>Сухая смесь М300</t>
  </si>
  <si>
    <t>Ед. изм</t>
  </si>
  <si>
    <t>К-во материалов</t>
  </si>
  <si>
    <t>Стоимость материалов</t>
  </si>
  <si>
    <t>Всего материалы и работа</t>
  </si>
  <si>
    <t>К-во работ</t>
  </si>
  <si>
    <t>1.1.</t>
  </si>
  <si>
    <t>Цена ед. ед.матер.</t>
  </si>
  <si>
    <t>1.2.</t>
  </si>
  <si>
    <t>Праймер битумный Технониколь 04</t>
  </si>
  <si>
    <t>1.3.</t>
  </si>
  <si>
    <t>Клей плиточный церезит</t>
  </si>
  <si>
    <t>Жилой дом по адресу: ДНТ Невзорово</t>
  </si>
  <si>
    <t>1.4.</t>
  </si>
  <si>
    <t>л.</t>
  </si>
  <si>
    <t>Устройство керамогранитной плитки пола (1.11)</t>
  </si>
  <si>
    <t>Устройство упрочнителя бетона пола в гараже (1.03)</t>
  </si>
  <si>
    <t>1.5.</t>
  </si>
  <si>
    <t>Клей плиточный морозостойкий церезит</t>
  </si>
  <si>
    <t xml:space="preserve">1.6. </t>
  </si>
  <si>
    <t>Пленка пэ 200мкм</t>
  </si>
  <si>
    <t>Устройство утеплителя ЭППС Пеноплекс  Фундамент 100 мм</t>
  </si>
  <si>
    <t>1.7.</t>
  </si>
  <si>
    <t>Сетка ВР 150*150 4  мм</t>
  </si>
  <si>
    <t>1.8.</t>
  </si>
  <si>
    <t>Грунтовка Бетоноконтакт</t>
  </si>
  <si>
    <t>Грунтовка Бетоноконтакт (0,30 - 0,5 л/м2)</t>
  </si>
  <si>
    <t>Укладка керамогранита на клею  с грунтовкой и затиркой швов</t>
  </si>
  <si>
    <t>Укладка морозостойкого керамогранита на крыльцах  с  грунтовкой и затиркой швов (1.01, 1.13)</t>
  </si>
  <si>
    <t>1.9.</t>
  </si>
  <si>
    <t>1.10.</t>
  </si>
  <si>
    <t>1.11.</t>
  </si>
  <si>
    <t>Устройство армированной ц.п. стяжки с демпферной лентой толщ. 70мм. сеткой Вр 150х150 мм по трубам теплого пола</t>
  </si>
  <si>
    <t>Устройство выравнивающей ц.п. стяжки с разуклонкой  20-50 мм  с демпф.лентой в бойлерной (1.11)</t>
  </si>
  <si>
    <t>Укладка пленки ПЭ 200 мкм (1.10)</t>
  </si>
  <si>
    <t xml:space="preserve">1.12. </t>
  </si>
  <si>
    <t>Укладка ламината с подложкой</t>
  </si>
  <si>
    <t xml:space="preserve">1.13. </t>
  </si>
  <si>
    <t>Устройство  деревянных полов на терасе</t>
  </si>
  <si>
    <t>Балка 50х200 мм</t>
  </si>
  <si>
    <t>Обрешетка , доска 50х100 мм</t>
  </si>
  <si>
    <t>Доска половая 27 мм</t>
  </si>
  <si>
    <t>Укладка утеплителя Термит ХPS 35 30 мм</t>
  </si>
  <si>
    <t xml:space="preserve">Укладка пленки ПЭ 200 мкм </t>
  </si>
  <si>
    <t>Устройство цементно-песчаной стяжки с демпф.лентой  толщ.50 мм армированной сеткой КСП 50х50х2</t>
  </si>
  <si>
    <t>Сетка 50*50* 2  мм</t>
  </si>
  <si>
    <t xml:space="preserve">Устройство гидроизоляции пола Технониколь с праймированием </t>
  </si>
  <si>
    <t>Устройство гидроизоляции пола Технониколь с праймером (1.11)</t>
  </si>
  <si>
    <t>Устройство цементно-песчаной стяжки с демпф.лентой  толщ. 50 мм армированной сеткой КСП 50х50х2</t>
  </si>
  <si>
    <t>1.14.</t>
  </si>
  <si>
    <t>1.15.</t>
  </si>
  <si>
    <t>1.16.</t>
  </si>
  <si>
    <t>1.17.</t>
  </si>
  <si>
    <t>1.18.</t>
  </si>
  <si>
    <t>1.19.</t>
  </si>
  <si>
    <t>1.20.</t>
  </si>
  <si>
    <t>1.21.</t>
  </si>
  <si>
    <t>1.22.</t>
  </si>
  <si>
    <t>1.23.</t>
  </si>
  <si>
    <t>Устройство деревянных плинтусов по полам из ламината</t>
  </si>
  <si>
    <t>1.24.</t>
  </si>
  <si>
    <t>Устройство зашивки коробов/шахт инженерных коммуникаций на каркасе из ГКЛВ Кнауф 12,5 мм в 2 слоя</t>
  </si>
  <si>
    <t>Гипсокартонный лист 12,5 мм</t>
  </si>
  <si>
    <t>Саморезы</t>
  </si>
  <si>
    <t>Профиль Кнауф ПН</t>
  </si>
  <si>
    <t>Профиль Кнауф ПС</t>
  </si>
  <si>
    <t>Монтаж ревизионных люков</t>
  </si>
  <si>
    <t xml:space="preserve">Люк размер </t>
  </si>
  <si>
    <t>Уголки</t>
  </si>
  <si>
    <t>шт.</t>
  </si>
  <si>
    <t>Штукатурная смесь М 150</t>
  </si>
  <si>
    <t>Гипсовая смесь КНАУФ</t>
  </si>
  <si>
    <t>Клей плиточный</t>
  </si>
  <si>
    <t>Облицовка стен керамогранитной плиткой с подрезкой 45 гр. С  грунтовкой поверхности и затиркой швов</t>
  </si>
  <si>
    <t>Шпаклевка базовая</t>
  </si>
  <si>
    <t>Шпаклевка финишная</t>
  </si>
  <si>
    <t>Высококачественная шпаклевка стен и откосов за 2 раза под окраску, или оклейку обоями с ошкуриванием поверхности и гунтованием поверхности и оклейкой стеклохолста</t>
  </si>
  <si>
    <t>Стеклохолст</t>
  </si>
  <si>
    <t>Высококачественная окраска стен декоративной краской за 2 раза</t>
  </si>
  <si>
    <t>Поклейка стен обоями</t>
  </si>
  <si>
    <t>Обои</t>
  </si>
  <si>
    <t>Клей обойный</t>
  </si>
  <si>
    <t>Устройство  штукатурки стен и откосов гипсовой смесью КНАУФ с устройством профилей и уголков</t>
  </si>
  <si>
    <t>Устройство  штукатурки стен и откосов цементно-песчаной смесью М 150 с устройством профилей и уголков</t>
  </si>
  <si>
    <t>Серпянка</t>
  </si>
  <si>
    <t>ГКЛ 12,5 мм</t>
  </si>
  <si>
    <t>ПН</t>
  </si>
  <si>
    <t>ПС</t>
  </si>
  <si>
    <t>м</t>
  </si>
  <si>
    <t>Устройство перегородок из ГКЛ с облицовкой листами  с 2х сторон 12,5 мм с расшивкой и прокллейкой рустов</t>
  </si>
  <si>
    <t>Уплотнитель</t>
  </si>
  <si>
    <t>Дюбель</t>
  </si>
  <si>
    <t>упак.</t>
  </si>
  <si>
    <t>Шпаклевка перегородок из ГКЛ</t>
  </si>
  <si>
    <t>Клей плиточный Церезит</t>
  </si>
  <si>
    <t xml:space="preserve">Грунтовка </t>
  </si>
  <si>
    <t>м²</t>
  </si>
  <si>
    <t>ГВЛВ</t>
  </si>
  <si>
    <t>Профиль кнауф 27х60</t>
  </si>
  <si>
    <t>Подвес прямой</t>
  </si>
  <si>
    <t>Крепеж саморезы</t>
  </si>
  <si>
    <t>упак</t>
  </si>
  <si>
    <t>Анкера для крепления профиля и подвесов</t>
  </si>
  <si>
    <t>Устройство закладных под светильники и люстры</t>
  </si>
  <si>
    <t>Высококачественная покраска потолка в два слоя</t>
  </si>
  <si>
    <t>Установка межкомнатных раздвижных дверей в комплекте</t>
  </si>
  <si>
    <r>
      <t xml:space="preserve">Полы 1.02,1.04,1.05, 1.06,1.08,1.12, </t>
    </r>
    <r>
      <rPr>
        <b/>
        <sz val="11"/>
        <color rgb="FFFF0000"/>
        <rFont val="Times New Roman"/>
        <family val="1"/>
        <charset val="204"/>
      </rPr>
      <t>1.07,1.09.(су и прач. - замена на гардер.)</t>
    </r>
  </si>
  <si>
    <r>
      <t>2.02,2.03 (мокрые пом.)</t>
    </r>
    <r>
      <rPr>
        <b/>
        <sz val="11"/>
        <color rgb="FFFF0000"/>
        <rFont val="Times New Roman"/>
        <family val="1"/>
        <charset val="204"/>
      </rPr>
      <t xml:space="preserve"> искл. 2.08- гардеробная</t>
    </r>
  </si>
  <si>
    <r>
      <t>Полы 2.01,2.04,2,05,2,07,2,09,</t>
    </r>
    <r>
      <rPr>
        <b/>
        <sz val="11"/>
        <color rgb="FFFF0000"/>
        <rFont val="Times New Roman"/>
        <family val="1"/>
        <charset val="204"/>
      </rPr>
      <t>2,08 - гард.</t>
    </r>
  </si>
  <si>
    <t>2.</t>
  </si>
  <si>
    <t>2.1.</t>
  </si>
  <si>
    <t>2.2.</t>
  </si>
  <si>
    <t>2.3.</t>
  </si>
  <si>
    <t>2.4.</t>
  </si>
  <si>
    <t>2.5.</t>
  </si>
  <si>
    <t>2.6.</t>
  </si>
  <si>
    <t>2.7.</t>
  </si>
  <si>
    <t>2.8.</t>
  </si>
  <si>
    <t>2.9.</t>
  </si>
  <si>
    <t>2.10.</t>
  </si>
  <si>
    <t>3.1.</t>
  </si>
  <si>
    <t>3.2.</t>
  </si>
  <si>
    <t>3.3.</t>
  </si>
  <si>
    <t>3.4.</t>
  </si>
  <si>
    <t>3.5.</t>
  </si>
  <si>
    <t>4.</t>
  </si>
  <si>
    <t>4.1.</t>
  </si>
  <si>
    <t>4.2.</t>
  </si>
  <si>
    <t>4.3.</t>
  </si>
  <si>
    <t>5.</t>
  </si>
  <si>
    <t>Монтаж люка и лестницы на чердак</t>
  </si>
  <si>
    <t>Демпферная лента 5мм</t>
  </si>
  <si>
    <t>Фиброволокно</t>
  </si>
  <si>
    <t xml:space="preserve">ПОЛЫ </t>
  </si>
  <si>
    <t xml:space="preserve"> 2 эт.</t>
  </si>
  <si>
    <t>Устройство отбойника из керамогранита по периметру стен с подрезкой, грунтовкой и затиркой швов</t>
  </si>
  <si>
    <t>Дюбеля</t>
  </si>
  <si>
    <t>Доборы</t>
  </si>
  <si>
    <t>Итого Общестроительные работы</t>
  </si>
  <si>
    <t>Двери компл. (пост. Заказчика)</t>
  </si>
  <si>
    <t>Лестница (поставка Заказчика)</t>
  </si>
  <si>
    <t>Двери (Поставка заказчика)</t>
  </si>
  <si>
    <t>Двери (пост. Заказчика)</t>
  </si>
  <si>
    <t>Наличники (пост. Заказчика)</t>
  </si>
  <si>
    <t>Краска (пост. Заказчика)</t>
  </si>
  <si>
    <t>Краска (Пост. Заказчика)</t>
  </si>
  <si>
    <t>Керамогранит (пост. Заказчика)</t>
  </si>
  <si>
    <t>Затирка церезит (пост. Заказчика)</t>
  </si>
  <si>
    <t>Плинтус (пост. Заказчика)</t>
  </si>
  <si>
    <t>Подложка 5.мм (пост. Заказчика)</t>
  </si>
  <si>
    <t>Ламинат кл. 33 (пост. Заказчика)</t>
  </si>
  <si>
    <t>Утеплитель Термит ХPS 35 30 мм (пост. Заказчика)</t>
  </si>
  <si>
    <t>Керамогранит (Пост. Заказчика)</t>
  </si>
  <si>
    <t>Затирка церезит (Пост. Заказчика)</t>
  </si>
  <si>
    <t>Утеплитель Термит ХPS 35 30 мм (Пост. Заказчика)</t>
  </si>
  <si>
    <t>Керамогранит (отбойник), Пост. Заказчика.</t>
  </si>
  <si>
    <t>Утеплитель ЭППС (Пост. Заказчика)</t>
  </si>
  <si>
    <t>Керамогранит 10 мм нескользящий (Пост. Заказчика)</t>
  </si>
  <si>
    <t>Упрочнитель Ашфорд формула (Пост. Заказчика)</t>
  </si>
  <si>
    <t>Керамогранит  (Пост. Заказчика)</t>
  </si>
  <si>
    <t>1.25.</t>
  </si>
  <si>
    <t>1.26.</t>
  </si>
  <si>
    <t>1.27.</t>
  </si>
  <si>
    <t>6.</t>
  </si>
  <si>
    <t xml:space="preserve"> 19 подступенков  лестницы дерев.доской тв. пород шир 1,1 *0,15 м, толщ. 40 мм</t>
  </si>
  <si>
    <t>Площадка из дер. доской твердых пород т.40 мм - 2,25*1,17 м.</t>
  </si>
  <si>
    <t>Мет. ограждения лестницы цв. черн.</t>
  </si>
  <si>
    <t>Окраска деревянных поверхностей лаком за 2 раза</t>
  </si>
  <si>
    <t>Лак по дереву</t>
  </si>
  <si>
    <t>Устройство армированной ц.п. стяжки с демпф. лентой  толщ. 80мм. сеткой Вр 150х150 мм по трубам теплого пола и отопления (1.10)</t>
  </si>
  <si>
    <t>Устройство утеплителя ЭППС Пеноплекс  Фундамент 100 мм (пом.1.10)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</si>
</sst>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#,##0.0\ _₽"/>
    <numFmt numFmtId="166" formatCode="#,##0\ &quot;₽&quot;"/>
  </numFmts>
  <fonts count="1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b/>
      <sz val="10"/>
      <name val="Calibri"/>
      <family val="2"/>
      <charset val="204"/>
    </font>
    <font>
      <b/>
      <i/>
      <sz val="10"/>
      <name val="Calibri"/>
      <family val="2"/>
      <charset val="204"/>
    </font>
    <font>
      <sz val="10"/>
      <name val="Calibri"/>
      <family val="2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FF"/>
        <bgColor rgb="FFFFFFFF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49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164" fontId="4" fillId="0" borderId="0" xfId="0" applyNumberFormat="1" applyFont="1" applyAlignment="1">
      <alignment horizontal="center"/>
    </xf>
    <xf numFmtId="165" fontId="4" fillId="0" borderId="0" xfId="0" applyNumberFormat="1" applyFont="1" applyAlignment="1">
      <alignment horizontal="center"/>
    </xf>
    <xf numFmtId="166" fontId="5" fillId="0" borderId="0" xfId="0" applyNumberFormat="1" applyFont="1" applyAlignment="1">
      <alignment horizontal="center"/>
    </xf>
    <xf numFmtId="166" fontId="6" fillId="5" borderId="0" xfId="0" applyNumberFormat="1" applyFont="1" applyFill="1" applyAlignment="1">
      <alignment horizontal="center"/>
    </xf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0" fillId="0" borderId="0" xfId="0" applyAlignment="1">
      <alignment horizontal="right"/>
    </xf>
    <xf numFmtId="0" fontId="0" fillId="0" borderId="0" xfId="0" applyFont="1"/>
    <xf numFmtId="0" fontId="2" fillId="0" borderId="0" xfId="0" applyFont="1"/>
    <xf numFmtId="0" fontId="7" fillId="0" borderId="1" xfId="0" applyFont="1" applyBorder="1"/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wrapText="1"/>
    </xf>
    <xf numFmtId="0" fontId="7" fillId="2" borderId="1" xfId="0" applyFont="1" applyFill="1" applyBorder="1"/>
    <xf numFmtId="0" fontId="8" fillId="0" borderId="1" xfId="0" applyFont="1" applyBorder="1"/>
    <xf numFmtId="0" fontId="7" fillId="0" borderId="1" xfId="0" applyFont="1" applyBorder="1" applyAlignment="1">
      <alignment horizontal="right"/>
    </xf>
    <xf numFmtId="0" fontId="7" fillId="0" borderId="1" xfId="0" applyFont="1" applyBorder="1" applyAlignment="1">
      <alignment wrapText="1"/>
    </xf>
    <xf numFmtId="0" fontId="8" fillId="0" borderId="1" xfId="0" applyFont="1" applyBorder="1" applyAlignment="1">
      <alignment horizontal="right"/>
    </xf>
    <xf numFmtId="0" fontId="8" fillId="0" borderId="1" xfId="0" applyFont="1" applyBorder="1" applyAlignment="1">
      <alignment wrapText="1"/>
    </xf>
    <xf numFmtId="0" fontId="7" fillId="2" borderId="1" xfId="0" applyFont="1" applyFill="1" applyBorder="1" applyAlignment="1">
      <alignment wrapText="1"/>
    </xf>
    <xf numFmtId="17" fontId="7" fillId="0" borderId="1" xfId="0" applyNumberFormat="1" applyFont="1" applyBorder="1" applyAlignment="1">
      <alignment horizontal="right"/>
    </xf>
    <xf numFmtId="0" fontId="8" fillId="0" borderId="0" xfId="0" applyFont="1"/>
    <xf numFmtId="0" fontId="8" fillId="0" borderId="0" xfId="0" applyFont="1" applyAlignment="1"/>
    <xf numFmtId="166" fontId="11" fillId="5" borderId="0" xfId="0" applyNumberFormat="1" applyFont="1" applyFill="1" applyAlignment="1">
      <alignment horizontal="center"/>
    </xf>
    <xf numFmtId="49" fontId="12" fillId="0" borderId="0" xfId="0" applyNumberFormat="1" applyFont="1" applyAlignment="1">
      <alignment horizontal="center" vertical="center" wrapText="1"/>
    </xf>
    <xf numFmtId="166" fontId="10" fillId="5" borderId="0" xfId="0" applyNumberFormat="1" applyFont="1" applyFill="1" applyAlignment="1">
      <alignment horizontal="center"/>
    </xf>
    <xf numFmtId="49" fontId="12" fillId="5" borderId="0" xfId="0" applyNumberFormat="1" applyFont="1" applyFill="1" applyAlignment="1">
      <alignment horizontal="center" vertical="center"/>
    </xf>
    <xf numFmtId="0" fontId="10" fillId="5" borderId="0" xfId="0" applyFont="1" applyFill="1" applyAlignment="1">
      <alignment horizontal="left" vertical="center" wrapText="1"/>
    </xf>
    <xf numFmtId="0" fontId="10" fillId="0" borderId="0" xfId="0" applyFont="1" applyAlignment="1">
      <alignment horizontal="center" wrapText="1"/>
    </xf>
    <xf numFmtId="164" fontId="10" fillId="5" borderId="0" xfId="0" applyNumberFormat="1" applyFont="1" applyFill="1" applyAlignment="1">
      <alignment horizontal="center"/>
    </xf>
    <xf numFmtId="49" fontId="12" fillId="5" borderId="0" xfId="0" applyNumberFormat="1" applyFont="1" applyFill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164" fontId="10" fillId="0" borderId="0" xfId="0" applyNumberFormat="1" applyFont="1" applyAlignment="1">
      <alignment horizontal="center" wrapText="1"/>
    </xf>
    <xf numFmtId="165" fontId="10" fillId="5" borderId="0" xfId="0" applyNumberFormat="1" applyFont="1" applyFill="1" applyAlignment="1">
      <alignment horizontal="center"/>
    </xf>
    <xf numFmtId="166" fontId="13" fillId="5" borderId="0" xfId="0" applyNumberFormat="1" applyFont="1" applyFill="1" applyAlignment="1">
      <alignment horizontal="center"/>
    </xf>
    <xf numFmtId="49" fontId="10" fillId="5" borderId="0" xfId="0" applyNumberFormat="1" applyFont="1" applyFill="1" applyAlignment="1">
      <alignment horizontal="center" vertical="center"/>
    </xf>
    <xf numFmtId="0" fontId="10" fillId="0" borderId="2" xfId="0" applyFont="1" applyBorder="1" applyAlignment="1">
      <alignment vertical="center" wrapText="1"/>
    </xf>
    <xf numFmtId="0" fontId="10" fillId="0" borderId="0" xfId="0" applyFont="1" applyAlignment="1">
      <alignment horizontal="center"/>
    </xf>
    <xf numFmtId="164" fontId="10" fillId="0" borderId="0" xfId="0" applyNumberFormat="1" applyFont="1" applyAlignment="1">
      <alignment horizontal="center"/>
    </xf>
    <xf numFmtId="0" fontId="10" fillId="5" borderId="0" xfId="0" applyFont="1" applyFill="1" applyAlignment="1">
      <alignment vertical="center"/>
    </xf>
    <xf numFmtId="0" fontId="10" fillId="5" borderId="0" xfId="0" applyFont="1" applyFill="1" applyAlignment="1">
      <alignment horizontal="center"/>
    </xf>
    <xf numFmtId="0" fontId="14" fillId="0" borderId="1" xfId="0" applyFont="1" applyBorder="1" applyAlignment="1">
      <alignment horizontal="right"/>
    </xf>
    <xf numFmtId="0" fontId="15" fillId="0" borderId="1" xfId="0" applyFont="1" applyBorder="1" applyAlignment="1">
      <alignment wrapText="1"/>
    </xf>
    <xf numFmtId="0" fontId="15" fillId="0" borderId="1" xfId="0" applyFont="1" applyBorder="1"/>
    <xf numFmtId="0" fontId="14" fillId="0" borderId="1" xfId="0" applyFont="1" applyBorder="1"/>
    <xf numFmtId="0" fontId="15" fillId="0" borderId="1" xfId="0" applyFont="1" applyBorder="1" applyAlignment="1">
      <alignment horizontal="right"/>
    </xf>
    <xf numFmtId="0" fontId="7" fillId="2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7" fillId="3" borderId="1" xfId="0" applyFont="1" applyFill="1" applyBorder="1"/>
    <xf numFmtId="0" fontId="16" fillId="4" borderId="1" xfId="0" applyFont="1" applyFill="1" applyBorder="1"/>
    <xf numFmtId="0" fontId="7" fillId="2" borderId="1" xfId="0" applyFont="1" applyFill="1" applyBorder="1" applyAlignment="1">
      <alignment horizontal="right"/>
    </xf>
    <xf numFmtId="0" fontId="7" fillId="2" borderId="3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8" fillId="0" borderId="0" xfId="0" applyFont="1"/>
    <xf numFmtId="0" fontId="10" fillId="0" borderId="0" xfId="0" applyFont="1" applyAlignment="1">
      <alignment horizontal="center" wrapText="1"/>
    </xf>
    <xf numFmtId="0" fontId="10" fillId="0" borderId="2" xfId="0" applyFont="1" applyBorder="1" applyAlignment="1">
      <alignment horizontal="center" wrapText="1"/>
    </xf>
    <xf numFmtId="0" fontId="10" fillId="0" borderId="2" xfId="0" applyFont="1" applyBorder="1"/>
    <xf numFmtId="0" fontId="11" fillId="5" borderId="0" xfId="0" applyFont="1" applyFill="1" applyAlignment="1">
      <alignment horizontal="left" vertical="center" wrapText="1"/>
    </xf>
    <xf numFmtId="0" fontId="10" fillId="0" borderId="0" xfId="0" applyFont="1"/>
    <xf numFmtId="0" fontId="12" fillId="5" borderId="0" xfId="0" applyFont="1" applyFill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16BB25-1087-4810-B39F-A44AD0209D2D}">
  <dimension ref="A2:W207"/>
  <sheetViews>
    <sheetView tabSelected="1" topLeftCell="A34" workbookViewId="0">
      <selection activeCell="B68" sqref="B68"/>
    </sheetView>
  </sheetViews>
  <sheetFormatPr defaultRowHeight="14.5" x14ac:dyDescent="0.35"/>
  <cols>
    <col min="1" max="1" width="6.7265625" customWidth="1"/>
    <col min="2" max="2" width="39.26953125" customWidth="1"/>
    <col min="4" max="4" width="8.7265625" customWidth="1"/>
    <col min="5" max="5" width="11.90625" customWidth="1"/>
    <col min="6" max="6" width="9.90625" customWidth="1"/>
    <col min="7" max="7" width="8.7265625" customWidth="1"/>
    <col min="8" max="8" width="14.1796875" customWidth="1"/>
    <col min="9" max="9" width="14.90625" customWidth="1"/>
    <col min="10" max="10" width="13.36328125" customWidth="1"/>
  </cols>
  <sheetData>
    <row r="2" spans="1:23" x14ac:dyDescent="0.35">
      <c r="A2" s="28"/>
      <c r="B2" s="58" t="s">
        <v>34</v>
      </c>
      <c r="C2" s="59"/>
      <c r="D2" s="59"/>
      <c r="E2" s="59"/>
      <c r="F2" s="59"/>
      <c r="G2" s="59"/>
      <c r="H2" s="59"/>
      <c r="I2" s="29"/>
      <c r="J2" s="25"/>
    </row>
    <row r="3" spans="1:23" x14ac:dyDescent="0.35">
      <c r="A3" s="30"/>
      <c r="B3" s="31" t="s">
        <v>35</v>
      </c>
      <c r="C3" s="32"/>
      <c r="D3" s="33"/>
      <c r="E3" s="33"/>
      <c r="F3" s="60" t="s">
        <v>36</v>
      </c>
      <c r="G3" s="59"/>
      <c r="H3" s="59"/>
      <c r="I3" s="29"/>
      <c r="J3" s="25"/>
    </row>
    <row r="4" spans="1:23" x14ac:dyDescent="0.35">
      <c r="A4" s="34" t="s">
        <v>37</v>
      </c>
      <c r="B4" s="35"/>
      <c r="C4" s="32"/>
      <c r="D4" s="36"/>
      <c r="E4" s="36"/>
      <c r="F4" s="33"/>
      <c r="G4" s="37"/>
      <c r="H4" s="38"/>
      <c r="I4" s="29"/>
      <c r="J4" s="25"/>
    </row>
    <row r="5" spans="1:23" x14ac:dyDescent="0.35">
      <c r="A5" s="39"/>
      <c r="B5" s="40" t="s">
        <v>41</v>
      </c>
      <c r="C5" s="41"/>
      <c r="D5" s="42"/>
      <c r="E5" s="42"/>
      <c r="F5" s="61" t="s">
        <v>41</v>
      </c>
      <c r="G5" s="62"/>
      <c r="H5" s="62"/>
      <c r="I5" s="62"/>
      <c r="J5" s="25"/>
    </row>
    <row r="6" spans="1:23" x14ac:dyDescent="0.35">
      <c r="A6" s="39"/>
      <c r="B6" s="43"/>
      <c r="C6" s="44"/>
      <c r="D6" s="33"/>
      <c r="E6" s="33"/>
      <c r="F6" s="33"/>
      <c r="G6" s="37"/>
      <c r="H6" s="38"/>
      <c r="I6" s="29"/>
      <c r="J6" s="25"/>
    </row>
    <row r="7" spans="1:23" ht="14.5" customHeight="1" x14ac:dyDescent="0.35">
      <c r="A7" s="65" t="s">
        <v>38</v>
      </c>
      <c r="B7" s="65"/>
      <c r="C7" s="65"/>
      <c r="D7" s="65"/>
      <c r="E7" s="65"/>
      <c r="F7" s="65"/>
      <c r="G7" s="65"/>
      <c r="H7" s="38"/>
      <c r="I7" s="29"/>
      <c r="J7" s="25"/>
    </row>
    <row r="8" spans="1:23" ht="14.5" customHeight="1" x14ac:dyDescent="0.35">
      <c r="A8" s="26" t="s">
        <v>39</v>
      </c>
      <c r="B8" s="25"/>
      <c r="C8" s="26"/>
      <c r="D8" s="26"/>
      <c r="E8" s="26"/>
      <c r="F8" s="26"/>
      <c r="G8" s="26"/>
      <c r="H8" s="27"/>
      <c r="I8" s="29"/>
      <c r="J8" s="25"/>
    </row>
    <row r="9" spans="1:23" ht="17.5" customHeight="1" x14ac:dyDescent="0.35">
      <c r="A9" s="25" t="s">
        <v>40</v>
      </c>
      <c r="B9" s="25"/>
      <c r="C9" s="63"/>
      <c r="D9" s="64"/>
      <c r="E9" s="64"/>
      <c r="F9" s="64"/>
      <c r="G9" s="64"/>
      <c r="H9" s="64"/>
      <c r="I9" s="64"/>
      <c r="J9" s="25"/>
    </row>
    <row r="10" spans="1:23" ht="21.5" customHeight="1" x14ac:dyDescent="0.35">
      <c r="A10" s="25" t="s">
        <v>55</v>
      </c>
      <c r="B10" s="25"/>
      <c r="C10" s="25"/>
      <c r="D10" s="25"/>
      <c r="E10" s="25"/>
      <c r="F10" s="25"/>
      <c r="G10" s="25"/>
      <c r="H10" s="25"/>
      <c r="I10" s="25"/>
      <c r="J10" s="25"/>
    </row>
    <row r="11" spans="1:23" ht="42.5" x14ac:dyDescent="0.35">
      <c r="A11" s="14" t="s">
        <v>0</v>
      </c>
      <c r="B11" s="14" t="s">
        <v>1</v>
      </c>
      <c r="C11" s="15" t="s">
        <v>44</v>
      </c>
      <c r="D11" s="16" t="s">
        <v>48</v>
      </c>
      <c r="E11" s="16" t="s">
        <v>45</v>
      </c>
      <c r="F11" s="16" t="s">
        <v>50</v>
      </c>
      <c r="G11" s="16" t="s">
        <v>13</v>
      </c>
      <c r="H11" s="16" t="s">
        <v>46</v>
      </c>
      <c r="I11" s="16" t="s">
        <v>14</v>
      </c>
      <c r="J11" s="16" t="s">
        <v>47</v>
      </c>
    </row>
    <row r="12" spans="1:23" x14ac:dyDescent="0.35">
      <c r="A12" s="17">
        <v>1</v>
      </c>
      <c r="B12" s="55" t="s">
        <v>176</v>
      </c>
      <c r="C12" s="56"/>
      <c r="D12" s="56"/>
      <c r="E12" s="56"/>
      <c r="F12" s="56"/>
      <c r="G12" s="56"/>
      <c r="H12" s="56"/>
      <c r="I12" s="56"/>
      <c r="J12" s="57"/>
      <c r="P12" s="1"/>
      <c r="Q12" s="2"/>
      <c r="R12" s="3"/>
      <c r="S12" s="4"/>
      <c r="T12" s="4"/>
      <c r="U12" s="5"/>
      <c r="V12" s="6"/>
      <c r="W12" s="7"/>
    </row>
    <row r="13" spans="1:23" s="8" customFormat="1" x14ac:dyDescent="0.35">
      <c r="A13" s="52"/>
      <c r="B13" s="50" t="s">
        <v>6</v>
      </c>
      <c r="C13" s="51"/>
      <c r="D13" s="51"/>
      <c r="E13" s="51"/>
      <c r="F13" s="51"/>
      <c r="G13" s="51"/>
      <c r="H13" s="51"/>
      <c r="I13" s="51"/>
      <c r="J13" s="51"/>
      <c r="P13" s="1"/>
      <c r="Q13" s="2"/>
      <c r="R13" s="3"/>
      <c r="S13" s="4"/>
      <c r="T13" s="4"/>
      <c r="U13" s="5"/>
      <c r="V13" s="6"/>
      <c r="W13" s="7"/>
    </row>
    <row r="14" spans="1:23" ht="42.5" x14ac:dyDescent="0.35">
      <c r="A14" s="19" t="s">
        <v>49</v>
      </c>
      <c r="B14" s="20" t="s">
        <v>76</v>
      </c>
      <c r="C14" s="14" t="s">
        <v>2</v>
      </c>
      <c r="D14" s="14">
        <v>10</v>
      </c>
      <c r="E14" s="14"/>
      <c r="F14" s="14"/>
      <c r="G14" s="14"/>
      <c r="H14" s="14">
        <f>SUM(H15:H17)</f>
        <v>0</v>
      </c>
      <c r="I14" s="14">
        <f>D14*G14</f>
        <v>0</v>
      </c>
      <c r="J14" s="14">
        <f>H14+I14</f>
        <v>0</v>
      </c>
    </row>
    <row r="15" spans="1:23" x14ac:dyDescent="0.35">
      <c r="A15" s="49"/>
      <c r="B15" s="46" t="s">
        <v>43</v>
      </c>
      <c r="C15" s="47" t="s">
        <v>24</v>
      </c>
      <c r="D15" s="47"/>
      <c r="E15" s="47"/>
      <c r="F15" s="47"/>
      <c r="G15" s="47"/>
      <c r="H15" s="47">
        <f t="shared" ref="H15:H60" si="0">E15*F15</f>
        <v>0</v>
      </c>
      <c r="I15" s="47"/>
      <c r="J15" s="47"/>
    </row>
    <row r="16" spans="1:23" x14ac:dyDescent="0.35">
      <c r="A16" s="49"/>
      <c r="B16" s="46" t="s">
        <v>174</v>
      </c>
      <c r="C16" s="47" t="s">
        <v>29</v>
      </c>
      <c r="D16" s="47"/>
      <c r="E16" s="47"/>
      <c r="F16" s="47"/>
      <c r="G16" s="47"/>
      <c r="H16" s="47">
        <f t="shared" si="0"/>
        <v>0</v>
      </c>
      <c r="I16" s="47"/>
      <c r="J16" s="47"/>
    </row>
    <row r="17" spans="1:10" x14ac:dyDescent="0.35">
      <c r="A17" s="49"/>
      <c r="B17" s="46" t="s">
        <v>175</v>
      </c>
      <c r="C17" s="47" t="s">
        <v>24</v>
      </c>
      <c r="D17" s="47"/>
      <c r="E17" s="47"/>
      <c r="F17" s="47"/>
      <c r="G17" s="47"/>
      <c r="H17" s="47">
        <f t="shared" si="0"/>
        <v>0</v>
      </c>
      <c r="I17" s="47"/>
      <c r="J17" s="47"/>
    </row>
    <row r="18" spans="1:10" ht="28.5" x14ac:dyDescent="0.35">
      <c r="A18" s="19" t="s">
        <v>51</v>
      </c>
      <c r="B18" s="20" t="s">
        <v>90</v>
      </c>
      <c r="C18" s="14" t="s">
        <v>2</v>
      </c>
      <c r="D18" s="14">
        <v>10</v>
      </c>
      <c r="E18" s="14"/>
      <c r="F18" s="14"/>
      <c r="G18" s="14"/>
      <c r="H18" s="14">
        <f>SUM(H19:H20)</f>
        <v>0</v>
      </c>
      <c r="I18" s="14">
        <f t="shared" ref="I18:I57" si="1">D18*G18</f>
        <v>0</v>
      </c>
      <c r="J18" s="14">
        <f t="shared" ref="J18:J57" si="2">H18+I18</f>
        <v>0</v>
      </c>
    </row>
    <row r="19" spans="1:10" x14ac:dyDescent="0.35">
      <c r="A19" s="49"/>
      <c r="B19" s="46" t="s">
        <v>5</v>
      </c>
      <c r="C19" s="47" t="s">
        <v>2</v>
      </c>
      <c r="D19" s="47"/>
      <c r="E19" s="47"/>
      <c r="F19" s="47"/>
      <c r="G19" s="47"/>
      <c r="H19" s="47">
        <f t="shared" si="0"/>
        <v>0</v>
      </c>
      <c r="I19" s="47"/>
      <c r="J19" s="47"/>
    </row>
    <row r="20" spans="1:10" x14ac:dyDescent="0.35">
      <c r="A20" s="49"/>
      <c r="B20" s="46" t="s">
        <v>52</v>
      </c>
      <c r="C20" s="47" t="s">
        <v>57</v>
      </c>
      <c r="D20" s="47"/>
      <c r="E20" s="47"/>
      <c r="F20" s="47"/>
      <c r="G20" s="47"/>
      <c r="H20" s="47">
        <f t="shared" si="0"/>
        <v>0</v>
      </c>
      <c r="I20" s="47"/>
      <c r="J20" s="47"/>
    </row>
    <row r="21" spans="1:10" ht="28" customHeight="1" x14ac:dyDescent="0.35">
      <c r="A21" s="19" t="s">
        <v>53</v>
      </c>
      <c r="B21" s="20" t="s">
        <v>58</v>
      </c>
      <c r="C21" s="14" t="s">
        <v>2</v>
      </c>
      <c r="D21" s="14">
        <v>10</v>
      </c>
      <c r="E21" s="14"/>
      <c r="F21" s="14"/>
      <c r="G21" s="14"/>
      <c r="H21" s="14">
        <f>SUM(H22:H24)</f>
        <v>0</v>
      </c>
      <c r="I21" s="14">
        <f t="shared" si="1"/>
        <v>0</v>
      </c>
      <c r="J21" s="14">
        <f t="shared" si="2"/>
        <v>0</v>
      </c>
    </row>
    <row r="22" spans="1:10" x14ac:dyDescent="0.35">
      <c r="A22" s="49"/>
      <c r="B22" s="46" t="s">
        <v>202</v>
      </c>
      <c r="C22" s="47" t="s">
        <v>2</v>
      </c>
      <c r="D22" s="47"/>
      <c r="E22" s="47"/>
      <c r="F22" s="47"/>
      <c r="G22" s="47"/>
      <c r="H22" s="47">
        <f t="shared" si="0"/>
        <v>0</v>
      </c>
      <c r="I22" s="47"/>
      <c r="J22" s="47"/>
    </row>
    <row r="23" spans="1:10" x14ac:dyDescent="0.35">
      <c r="A23" s="49"/>
      <c r="B23" s="46" t="s">
        <v>54</v>
      </c>
      <c r="C23" s="47" t="s">
        <v>24</v>
      </c>
      <c r="D23" s="47"/>
      <c r="E23" s="47"/>
      <c r="F23" s="47"/>
      <c r="G23" s="47"/>
      <c r="H23" s="47">
        <f t="shared" si="0"/>
        <v>0</v>
      </c>
      <c r="I23" s="47"/>
      <c r="J23" s="47"/>
    </row>
    <row r="24" spans="1:10" x14ac:dyDescent="0.35">
      <c r="A24" s="49"/>
      <c r="B24" s="46" t="s">
        <v>196</v>
      </c>
      <c r="C24" s="47" t="s">
        <v>24</v>
      </c>
      <c r="D24" s="47"/>
      <c r="E24" s="47"/>
      <c r="F24" s="47"/>
      <c r="G24" s="47"/>
      <c r="H24" s="47">
        <f t="shared" si="0"/>
        <v>0</v>
      </c>
      <c r="I24" s="47"/>
      <c r="J24" s="47"/>
    </row>
    <row r="25" spans="1:10" ht="28.5" x14ac:dyDescent="0.35">
      <c r="A25" s="19" t="s">
        <v>56</v>
      </c>
      <c r="B25" s="20" t="s">
        <v>59</v>
      </c>
      <c r="C25" s="14" t="s">
        <v>2</v>
      </c>
      <c r="D25" s="14">
        <v>25.1</v>
      </c>
      <c r="E25" s="14"/>
      <c r="F25" s="14"/>
      <c r="G25" s="14"/>
      <c r="H25" s="48">
        <f>H26</f>
        <v>0</v>
      </c>
      <c r="I25" s="14">
        <f t="shared" si="1"/>
        <v>0</v>
      </c>
      <c r="J25" s="14">
        <f t="shared" si="2"/>
        <v>0</v>
      </c>
    </row>
    <row r="26" spans="1:10" ht="28.5" x14ac:dyDescent="0.35">
      <c r="A26" s="19"/>
      <c r="B26" s="46" t="s">
        <v>201</v>
      </c>
      <c r="C26" s="47" t="s">
        <v>57</v>
      </c>
      <c r="D26" s="47"/>
      <c r="E26" s="47"/>
      <c r="F26" s="47"/>
      <c r="G26" s="47"/>
      <c r="H26" s="47">
        <f t="shared" si="0"/>
        <v>0</v>
      </c>
      <c r="I26" s="47"/>
      <c r="J26" s="47"/>
    </row>
    <row r="27" spans="1:10" ht="42.5" x14ac:dyDescent="0.35">
      <c r="A27" s="19" t="s">
        <v>60</v>
      </c>
      <c r="B27" s="20" t="s">
        <v>71</v>
      </c>
      <c r="C27" s="14" t="s">
        <v>2</v>
      </c>
      <c r="D27" s="14">
        <v>8.93</v>
      </c>
      <c r="E27" s="14"/>
      <c r="F27" s="14"/>
      <c r="G27" s="14"/>
      <c r="H27" s="14">
        <f>SUM(H28:H31)</f>
        <v>0</v>
      </c>
      <c r="I27" s="14">
        <f t="shared" si="1"/>
        <v>0</v>
      </c>
      <c r="J27" s="14">
        <f t="shared" si="2"/>
        <v>0</v>
      </c>
    </row>
    <row r="28" spans="1:10" x14ac:dyDescent="0.35">
      <c r="A28" s="49"/>
      <c r="B28" s="46" t="s">
        <v>68</v>
      </c>
      <c r="C28" s="47" t="s">
        <v>57</v>
      </c>
      <c r="D28" s="47"/>
      <c r="E28" s="47"/>
      <c r="F28" s="47"/>
      <c r="G28" s="47"/>
      <c r="H28" s="47">
        <f t="shared" si="0"/>
        <v>0</v>
      </c>
      <c r="I28" s="47"/>
      <c r="J28" s="47"/>
    </row>
    <row r="29" spans="1:10" ht="28.5" x14ac:dyDescent="0.35">
      <c r="A29" s="49"/>
      <c r="B29" s="46" t="s">
        <v>200</v>
      </c>
      <c r="C29" s="47" t="s">
        <v>2</v>
      </c>
      <c r="D29" s="47"/>
      <c r="E29" s="47"/>
      <c r="F29" s="47"/>
      <c r="G29" s="47"/>
      <c r="H29" s="47">
        <f t="shared" si="0"/>
        <v>0</v>
      </c>
      <c r="I29" s="47"/>
      <c r="J29" s="47"/>
    </row>
    <row r="30" spans="1:10" x14ac:dyDescent="0.35">
      <c r="A30" s="49"/>
      <c r="B30" s="46" t="s">
        <v>61</v>
      </c>
      <c r="C30" s="47" t="s">
        <v>24</v>
      </c>
      <c r="D30" s="47"/>
      <c r="E30" s="47"/>
      <c r="F30" s="47"/>
      <c r="G30" s="47"/>
      <c r="H30" s="47">
        <f t="shared" si="0"/>
        <v>0</v>
      </c>
      <c r="I30" s="47"/>
      <c r="J30" s="47"/>
    </row>
    <row r="31" spans="1:10" x14ac:dyDescent="0.35">
      <c r="A31" s="49"/>
      <c r="B31" s="46" t="s">
        <v>196</v>
      </c>
      <c r="C31" s="47" t="s">
        <v>24</v>
      </c>
      <c r="D31" s="47"/>
      <c r="E31" s="47"/>
      <c r="F31" s="47"/>
      <c r="G31" s="47"/>
      <c r="H31" s="47">
        <f t="shared" si="0"/>
        <v>0</v>
      </c>
      <c r="I31" s="47"/>
      <c r="J31" s="47"/>
    </row>
    <row r="32" spans="1:10" ht="28.5" x14ac:dyDescent="0.35">
      <c r="A32" s="21"/>
      <c r="B32" s="23" t="s">
        <v>149</v>
      </c>
      <c r="C32" s="18"/>
      <c r="D32" s="18"/>
      <c r="E32" s="18"/>
      <c r="F32" s="18"/>
      <c r="G32" s="14"/>
      <c r="H32" s="14"/>
      <c r="I32" s="14"/>
      <c r="J32" s="14"/>
    </row>
    <row r="33" spans="1:11" ht="28.5" x14ac:dyDescent="0.35">
      <c r="A33" s="19" t="s">
        <v>62</v>
      </c>
      <c r="B33" s="20" t="s">
        <v>64</v>
      </c>
      <c r="C33" s="14" t="s">
        <v>2</v>
      </c>
      <c r="D33" s="14">
        <v>69.849999999999994</v>
      </c>
      <c r="E33" s="14"/>
      <c r="F33" s="14"/>
      <c r="G33" s="14"/>
      <c r="H33" s="14">
        <f>H34</f>
        <v>0</v>
      </c>
      <c r="I33" s="14">
        <f t="shared" si="1"/>
        <v>0</v>
      </c>
      <c r="J33" s="14">
        <f t="shared" si="2"/>
        <v>0</v>
      </c>
      <c r="K33" s="10"/>
    </row>
    <row r="34" spans="1:11" x14ac:dyDescent="0.35">
      <c r="A34" s="49"/>
      <c r="B34" s="46" t="s">
        <v>199</v>
      </c>
      <c r="C34" s="47" t="s">
        <v>2</v>
      </c>
      <c r="D34" s="47"/>
      <c r="E34" s="47"/>
      <c r="F34" s="47"/>
      <c r="G34" s="47"/>
      <c r="H34" s="47">
        <f t="shared" si="0"/>
        <v>0</v>
      </c>
      <c r="I34" s="47"/>
      <c r="J34" s="47"/>
    </row>
    <row r="35" spans="1:11" x14ac:dyDescent="0.35">
      <c r="A35" s="19" t="s">
        <v>65</v>
      </c>
      <c r="B35" s="20" t="s">
        <v>3</v>
      </c>
      <c r="C35" s="14" t="s">
        <v>2</v>
      </c>
      <c r="D35" s="14">
        <v>69.849999999999994</v>
      </c>
      <c r="E35" s="14"/>
      <c r="F35" s="14"/>
      <c r="G35" s="14"/>
      <c r="H35" s="14">
        <f>H36</f>
        <v>0</v>
      </c>
      <c r="I35" s="14">
        <f t="shared" si="1"/>
        <v>0</v>
      </c>
      <c r="J35" s="14">
        <f t="shared" si="2"/>
        <v>0</v>
      </c>
      <c r="K35" s="10"/>
    </row>
    <row r="36" spans="1:11" x14ac:dyDescent="0.35">
      <c r="A36" s="49"/>
      <c r="B36" s="46" t="s">
        <v>63</v>
      </c>
      <c r="C36" s="47" t="s">
        <v>2</v>
      </c>
      <c r="D36" s="47"/>
      <c r="E36" s="47"/>
      <c r="F36" s="47"/>
      <c r="G36" s="47"/>
      <c r="H36" s="47">
        <f t="shared" si="0"/>
        <v>0</v>
      </c>
      <c r="I36" s="47"/>
      <c r="J36" s="47"/>
    </row>
    <row r="37" spans="1:11" ht="42.5" x14ac:dyDescent="0.35">
      <c r="A37" s="19"/>
      <c r="B37" s="20" t="s">
        <v>75</v>
      </c>
      <c r="C37" s="14" t="s">
        <v>2</v>
      </c>
      <c r="D37" s="14">
        <v>69.849999999999994</v>
      </c>
      <c r="E37" s="14"/>
      <c r="F37" s="14"/>
      <c r="G37" s="14"/>
      <c r="H37" s="14">
        <f>SUM(H38:H40)</f>
        <v>0</v>
      </c>
      <c r="I37" s="14">
        <f t="shared" si="1"/>
        <v>0</v>
      </c>
      <c r="J37" s="14">
        <f t="shared" si="2"/>
        <v>0</v>
      </c>
      <c r="K37" s="10"/>
    </row>
    <row r="38" spans="1:11" x14ac:dyDescent="0.35">
      <c r="A38" s="49"/>
      <c r="B38" s="46" t="s">
        <v>66</v>
      </c>
      <c r="C38" s="47" t="s">
        <v>2</v>
      </c>
      <c r="D38" s="47"/>
      <c r="E38" s="47"/>
      <c r="F38" s="47"/>
      <c r="G38" s="47"/>
      <c r="H38" s="47">
        <f t="shared" si="0"/>
        <v>0</v>
      </c>
      <c r="I38" s="47"/>
      <c r="J38" s="47"/>
      <c r="K38" s="12"/>
    </row>
    <row r="39" spans="1:11" x14ac:dyDescent="0.35">
      <c r="A39" s="49"/>
      <c r="B39" s="46" t="s">
        <v>43</v>
      </c>
      <c r="C39" s="47" t="s">
        <v>24</v>
      </c>
      <c r="D39" s="47"/>
      <c r="E39" s="47"/>
      <c r="F39" s="47"/>
      <c r="G39" s="47"/>
      <c r="H39" s="47">
        <f t="shared" si="0"/>
        <v>0</v>
      </c>
      <c r="I39" s="47"/>
      <c r="J39" s="47"/>
      <c r="K39" s="10"/>
    </row>
    <row r="40" spans="1:11" x14ac:dyDescent="0.35">
      <c r="A40" s="49"/>
      <c r="B40" s="46" t="s">
        <v>42</v>
      </c>
      <c r="C40" s="47" t="s">
        <v>29</v>
      </c>
      <c r="D40" s="47"/>
      <c r="E40" s="47"/>
      <c r="F40" s="47"/>
      <c r="G40" s="47"/>
      <c r="H40" s="47">
        <f t="shared" si="0"/>
        <v>0</v>
      </c>
      <c r="I40" s="47"/>
      <c r="J40" s="47"/>
      <c r="K40" s="10"/>
    </row>
    <row r="41" spans="1:11" ht="28.5" x14ac:dyDescent="0.35">
      <c r="A41" s="19" t="s">
        <v>67</v>
      </c>
      <c r="B41" s="20" t="s">
        <v>70</v>
      </c>
      <c r="C41" s="14" t="s">
        <v>2</v>
      </c>
      <c r="D41" s="14">
        <v>69.849999999999994</v>
      </c>
      <c r="E41" s="14"/>
      <c r="F41" s="14"/>
      <c r="G41" s="14"/>
      <c r="H41" s="14">
        <f>SUM(H42:H45)</f>
        <v>0</v>
      </c>
      <c r="I41" s="14">
        <f t="shared" si="1"/>
        <v>0</v>
      </c>
      <c r="J41" s="14">
        <f t="shared" si="2"/>
        <v>0</v>
      </c>
      <c r="K41" s="10"/>
    </row>
    <row r="42" spans="1:11" ht="16.5" customHeight="1" x14ac:dyDescent="0.35">
      <c r="A42" s="49"/>
      <c r="B42" s="46" t="s">
        <v>69</v>
      </c>
      <c r="C42" s="47" t="s">
        <v>57</v>
      </c>
      <c r="D42" s="47"/>
      <c r="E42" s="47"/>
      <c r="F42" s="47"/>
      <c r="G42" s="47"/>
      <c r="H42" s="47">
        <f t="shared" si="0"/>
        <v>0</v>
      </c>
      <c r="I42" s="47"/>
      <c r="J42" s="47"/>
      <c r="K42" s="10"/>
    </row>
    <row r="43" spans="1:11" x14ac:dyDescent="0.35">
      <c r="A43" s="49"/>
      <c r="B43" s="46" t="s">
        <v>195</v>
      </c>
      <c r="C43" s="47" t="s">
        <v>2</v>
      </c>
      <c r="D43" s="47"/>
      <c r="E43" s="47"/>
      <c r="F43" s="47"/>
      <c r="G43" s="47"/>
      <c r="H43" s="47">
        <f t="shared" si="0"/>
        <v>0</v>
      </c>
      <c r="I43" s="47"/>
      <c r="J43" s="47"/>
      <c r="K43" s="10"/>
    </row>
    <row r="44" spans="1:11" x14ac:dyDescent="0.35">
      <c r="A44" s="49"/>
      <c r="B44" s="46" t="s">
        <v>54</v>
      </c>
      <c r="C44" s="47" t="s">
        <v>24</v>
      </c>
      <c r="D44" s="47"/>
      <c r="E44" s="47"/>
      <c r="F44" s="47"/>
      <c r="G44" s="47"/>
      <c r="H44" s="47">
        <f t="shared" si="0"/>
        <v>0</v>
      </c>
      <c r="I44" s="47"/>
      <c r="J44" s="47"/>
      <c r="K44" s="10"/>
    </row>
    <row r="45" spans="1:11" x14ac:dyDescent="0.35">
      <c r="A45" s="49"/>
      <c r="B45" s="46" t="s">
        <v>196</v>
      </c>
      <c r="C45" s="47" t="s">
        <v>24</v>
      </c>
      <c r="D45" s="47"/>
      <c r="E45" s="47"/>
      <c r="F45" s="47"/>
      <c r="G45" s="47"/>
      <c r="H45" s="47">
        <f t="shared" si="0"/>
        <v>0</v>
      </c>
      <c r="I45" s="47"/>
      <c r="J45" s="47"/>
      <c r="K45" s="10"/>
    </row>
    <row r="46" spans="1:11" ht="28.5" x14ac:dyDescent="0.35">
      <c r="A46" s="19" t="s">
        <v>72</v>
      </c>
      <c r="B46" s="20" t="s">
        <v>213</v>
      </c>
      <c r="C46" s="14" t="s">
        <v>2</v>
      </c>
      <c r="D46" s="14">
        <v>12.07</v>
      </c>
      <c r="E46" s="14"/>
      <c r="F46" s="14"/>
      <c r="G46" s="14"/>
      <c r="H46" s="14">
        <f>H47</f>
        <v>0</v>
      </c>
      <c r="I46" s="14">
        <f t="shared" si="1"/>
        <v>0</v>
      </c>
      <c r="J46" s="14">
        <f t="shared" si="2"/>
        <v>0</v>
      </c>
      <c r="K46" s="10"/>
    </row>
    <row r="47" spans="1:11" x14ac:dyDescent="0.35">
      <c r="A47" s="49"/>
      <c r="B47" s="46" t="s">
        <v>199</v>
      </c>
      <c r="C47" s="47" t="s">
        <v>2</v>
      </c>
      <c r="D47" s="47"/>
      <c r="E47" s="47"/>
      <c r="F47" s="47"/>
      <c r="G47" s="47"/>
      <c r="H47" s="47">
        <f t="shared" si="0"/>
        <v>0</v>
      </c>
      <c r="I47" s="47"/>
      <c r="J47" s="47"/>
      <c r="K47" s="10"/>
    </row>
    <row r="48" spans="1:11" x14ac:dyDescent="0.35">
      <c r="A48" s="19" t="s">
        <v>73</v>
      </c>
      <c r="B48" s="20" t="s">
        <v>77</v>
      </c>
      <c r="C48" s="14" t="s">
        <v>2</v>
      </c>
      <c r="D48" s="14">
        <v>12.07</v>
      </c>
      <c r="E48" s="14"/>
      <c r="F48" s="14"/>
      <c r="G48" s="14"/>
      <c r="H48" s="14">
        <f>H49</f>
        <v>0</v>
      </c>
      <c r="I48" s="14">
        <f t="shared" si="1"/>
        <v>0</v>
      </c>
      <c r="J48" s="14">
        <f t="shared" si="2"/>
        <v>0</v>
      </c>
      <c r="K48" s="10"/>
    </row>
    <row r="49" spans="1:11" x14ac:dyDescent="0.35">
      <c r="A49" s="49"/>
      <c r="B49" s="46" t="s">
        <v>63</v>
      </c>
      <c r="C49" s="47" t="s">
        <v>2</v>
      </c>
      <c r="D49" s="47"/>
      <c r="E49" s="47"/>
      <c r="F49" s="47"/>
      <c r="G49" s="47"/>
      <c r="H49" s="47">
        <f t="shared" si="0"/>
        <v>0</v>
      </c>
      <c r="I49" s="47"/>
      <c r="J49" s="47"/>
      <c r="K49" s="10"/>
    </row>
    <row r="50" spans="1:11" ht="56.5" x14ac:dyDescent="0.35">
      <c r="A50" s="19" t="s">
        <v>74</v>
      </c>
      <c r="B50" s="20" t="s">
        <v>212</v>
      </c>
      <c r="C50" s="14" t="s">
        <v>2</v>
      </c>
      <c r="D50" s="14">
        <v>12.07</v>
      </c>
      <c r="E50" s="14"/>
      <c r="F50" s="14"/>
      <c r="G50" s="14"/>
      <c r="H50" s="14">
        <f>SUM(H51:H53)</f>
        <v>0</v>
      </c>
      <c r="I50" s="14">
        <f t="shared" si="1"/>
        <v>0</v>
      </c>
      <c r="J50" s="14">
        <f t="shared" si="2"/>
        <v>0</v>
      </c>
      <c r="K50" s="10"/>
    </row>
    <row r="51" spans="1:11" x14ac:dyDescent="0.35">
      <c r="A51" s="49"/>
      <c r="B51" s="46" t="s">
        <v>66</v>
      </c>
      <c r="C51" s="47" t="s">
        <v>2</v>
      </c>
      <c r="D51" s="47"/>
      <c r="E51" s="47"/>
      <c r="F51" s="47"/>
      <c r="G51" s="47"/>
      <c r="H51" s="47">
        <f t="shared" si="0"/>
        <v>0</v>
      </c>
      <c r="I51" s="47"/>
      <c r="J51" s="47"/>
      <c r="K51" s="10"/>
    </row>
    <row r="52" spans="1:11" x14ac:dyDescent="0.35">
      <c r="A52" s="49"/>
      <c r="B52" s="46" t="s">
        <v>43</v>
      </c>
      <c r="C52" s="47" t="s">
        <v>24</v>
      </c>
      <c r="D52" s="47"/>
      <c r="E52" s="47"/>
      <c r="F52" s="47"/>
      <c r="G52" s="47"/>
      <c r="H52" s="47">
        <f t="shared" si="0"/>
        <v>0</v>
      </c>
      <c r="I52" s="47"/>
      <c r="J52" s="47"/>
      <c r="K52" s="10"/>
    </row>
    <row r="53" spans="1:11" x14ac:dyDescent="0.35">
      <c r="A53" s="49"/>
      <c r="B53" s="46" t="s">
        <v>42</v>
      </c>
      <c r="C53" s="47" t="s">
        <v>29</v>
      </c>
      <c r="D53" s="47"/>
      <c r="E53" s="47"/>
      <c r="F53" s="47"/>
      <c r="G53" s="47"/>
      <c r="H53" s="47">
        <f t="shared" si="0"/>
        <v>0</v>
      </c>
      <c r="I53" s="47"/>
      <c r="J53" s="47"/>
      <c r="K53" s="10"/>
    </row>
    <row r="54" spans="1:11" x14ac:dyDescent="0.35">
      <c r="A54" s="19" t="s">
        <v>78</v>
      </c>
      <c r="B54" s="20" t="s">
        <v>79</v>
      </c>
      <c r="C54" s="18" t="s">
        <v>2</v>
      </c>
      <c r="D54" s="14">
        <v>12.07</v>
      </c>
      <c r="E54" s="14"/>
      <c r="F54" s="14"/>
      <c r="G54" s="14"/>
      <c r="H54" s="14">
        <f>SUM(H55:H56)</f>
        <v>0</v>
      </c>
      <c r="I54" s="14">
        <f t="shared" si="1"/>
        <v>0</v>
      </c>
      <c r="J54" s="14">
        <f t="shared" si="2"/>
        <v>0</v>
      </c>
      <c r="K54" s="10"/>
    </row>
    <row r="55" spans="1:11" x14ac:dyDescent="0.35">
      <c r="A55" s="49"/>
      <c r="B55" s="46" t="s">
        <v>192</v>
      </c>
      <c r="C55" s="47" t="s">
        <v>2</v>
      </c>
      <c r="D55" s="47"/>
      <c r="E55" s="47"/>
      <c r="F55" s="47"/>
      <c r="G55" s="47"/>
      <c r="H55" s="47">
        <f t="shared" si="0"/>
        <v>0</v>
      </c>
      <c r="I55" s="47"/>
      <c r="J55" s="47"/>
      <c r="K55" s="10"/>
    </row>
    <row r="56" spans="1:11" x14ac:dyDescent="0.35">
      <c r="A56" s="49"/>
      <c r="B56" s="46" t="s">
        <v>193</v>
      </c>
      <c r="C56" s="47" t="s">
        <v>2</v>
      </c>
      <c r="D56" s="47"/>
      <c r="E56" s="47"/>
      <c r="F56" s="47"/>
      <c r="G56" s="47"/>
      <c r="H56" s="47">
        <f t="shared" si="0"/>
        <v>0</v>
      </c>
      <c r="I56" s="47"/>
      <c r="J56" s="47"/>
      <c r="K56" s="10"/>
    </row>
    <row r="57" spans="1:11" x14ac:dyDescent="0.35">
      <c r="A57" s="19" t="s">
        <v>80</v>
      </c>
      <c r="B57" s="20" t="s">
        <v>81</v>
      </c>
      <c r="C57" s="14" t="s">
        <v>2</v>
      </c>
      <c r="D57" s="14">
        <v>18.72</v>
      </c>
      <c r="E57" s="14"/>
      <c r="F57" s="14"/>
      <c r="G57" s="14"/>
      <c r="H57" s="14">
        <f>SUM(H58:H60)</f>
        <v>0</v>
      </c>
      <c r="I57" s="14">
        <f t="shared" si="1"/>
        <v>0</v>
      </c>
      <c r="J57" s="14">
        <f t="shared" si="2"/>
        <v>0</v>
      </c>
      <c r="K57" s="10"/>
    </row>
    <row r="58" spans="1:11" x14ac:dyDescent="0.35">
      <c r="A58" s="49"/>
      <c r="B58" s="46" t="s">
        <v>82</v>
      </c>
      <c r="C58" s="47" t="s">
        <v>25</v>
      </c>
      <c r="D58" s="47"/>
      <c r="E58" s="47"/>
      <c r="F58" s="47"/>
      <c r="G58" s="47"/>
      <c r="H58" s="47">
        <f t="shared" si="0"/>
        <v>0</v>
      </c>
      <c r="I58" s="47"/>
      <c r="J58" s="47"/>
      <c r="K58" s="10"/>
    </row>
    <row r="59" spans="1:11" x14ac:dyDescent="0.35">
      <c r="A59" s="49"/>
      <c r="B59" s="46" t="s">
        <v>83</v>
      </c>
      <c r="C59" s="47" t="s">
        <v>25</v>
      </c>
      <c r="D59" s="47"/>
      <c r="E59" s="47"/>
      <c r="F59" s="47"/>
      <c r="G59" s="47"/>
      <c r="H59" s="47">
        <f t="shared" si="0"/>
        <v>0</v>
      </c>
      <c r="I59" s="47"/>
      <c r="J59" s="47"/>
      <c r="K59" s="10"/>
    </row>
    <row r="60" spans="1:11" x14ac:dyDescent="0.35">
      <c r="A60" s="49"/>
      <c r="B60" s="46" t="s">
        <v>84</v>
      </c>
      <c r="C60" s="47" t="s">
        <v>25</v>
      </c>
      <c r="D60" s="47"/>
      <c r="E60" s="47"/>
      <c r="F60" s="47"/>
      <c r="G60" s="47"/>
      <c r="H60" s="47">
        <f t="shared" si="0"/>
        <v>0</v>
      </c>
      <c r="I60" s="47"/>
      <c r="J60" s="47"/>
      <c r="K60" s="10"/>
    </row>
    <row r="61" spans="1:11" ht="42.5" x14ac:dyDescent="0.35">
      <c r="A61" s="19" t="s">
        <v>92</v>
      </c>
      <c r="B61" s="20" t="s">
        <v>178</v>
      </c>
      <c r="C61" s="14" t="s">
        <v>11</v>
      </c>
      <c r="D61" s="14">
        <v>30</v>
      </c>
      <c r="E61" s="14"/>
      <c r="F61" s="14"/>
      <c r="G61" s="14"/>
      <c r="H61" s="14">
        <f>SUM(H63:H65)</f>
        <v>0</v>
      </c>
      <c r="I61" s="14">
        <f t="shared" ref="I61" si="3">D61*G61</f>
        <v>0</v>
      </c>
      <c r="J61" s="14">
        <f t="shared" ref="J61" si="4">H61+I61</f>
        <v>0</v>
      </c>
      <c r="K61" s="10"/>
    </row>
    <row r="62" spans="1:11" s="8" customFormat="1" ht="28.5" x14ac:dyDescent="0.35">
      <c r="A62" s="19"/>
      <c r="B62" s="46" t="s">
        <v>198</v>
      </c>
      <c r="C62" s="47" t="s">
        <v>11</v>
      </c>
      <c r="D62" s="14"/>
      <c r="E62" s="14"/>
      <c r="F62" s="14"/>
      <c r="G62" s="14"/>
      <c r="H62" s="47">
        <f t="shared" ref="H62:H65" si="5">E62*F62</f>
        <v>0</v>
      </c>
      <c r="I62" s="14"/>
      <c r="J62" s="14"/>
      <c r="K62" s="10"/>
    </row>
    <row r="63" spans="1:11" x14ac:dyDescent="0.35">
      <c r="A63" s="49"/>
      <c r="B63" s="46" t="s">
        <v>137</v>
      </c>
      <c r="C63" s="47" t="s">
        <v>24</v>
      </c>
      <c r="D63" s="47"/>
      <c r="E63" s="47"/>
      <c r="F63" s="47"/>
      <c r="G63" s="47"/>
      <c r="H63" s="47">
        <f t="shared" si="5"/>
        <v>0</v>
      </c>
      <c r="I63" s="47"/>
      <c r="J63" s="47"/>
      <c r="K63" s="10"/>
    </row>
    <row r="64" spans="1:11" x14ac:dyDescent="0.35">
      <c r="A64" s="49"/>
      <c r="B64" s="46" t="s">
        <v>138</v>
      </c>
      <c r="C64" s="47" t="s">
        <v>57</v>
      </c>
      <c r="D64" s="47"/>
      <c r="E64" s="47"/>
      <c r="F64" s="47"/>
      <c r="G64" s="47"/>
      <c r="H64" s="47">
        <f t="shared" si="5"/>
        <v>0</v>
      </c>
      <c r="I64" s="47"/>
      <c r="J64" s="47"/>
      <c r="K64" s="10"/>
    </row>
    <row r="65" spans="1:11" x14ac:dyDescent="0.35">
      <c r="A65" s="49"/>
      <c r="B65" s="46" t="s">
        <v>196</v>
      </c>
      <c r="C65" s="47" t="s">
        <v>24</v>
      </c>
      <c r="D65" s="47"/>
      <c r="E65" s="47"/>
      <c r="F65" s="47"/>
      <c r="G65" s="47"/>
      <c r="H65" s="47">
        <f t="shared" si="5"/>
        <v>0</v>
      </c>
      <c r="I65" s="47"/>
      <c r="J65" s="47"/>
      <c r="K65" s="10"/>
    </row>
    <row r="66" spans="1:11" x14ac:dyDescent="0.35">
      <c r="A66" s="19" t="s">
        <v>93</v>
      </c>
      <c r="B66" s="17" t="s">
        <v>177</v>
      </c>
      <c r="C66" s="18"/>
      <c r="D66" s="14"/>
      <c r="E66" s="14"/>
      <c r="F66" s="14"/>
      <c r="G66" s="14"/>
      <c r="H66" s="14"/>
      <c r="I66" s="14"/>
      <c r="J66" s="14"/>
      <c r="K66" s="10"/>
    </row>
    <row r="67" spans="1:11" ht="28.5" x14ac:dyDescent="0.35">
      <c r="A67" s="19"/>
      <c r="B67" s="23" t="s">
        <v>150</v>
      </c>
      <c r="C67" s="18"/>
      <c r="D67" s="18"/>
      <c r="E67" s="14"/>
      <c r="F67" s="14"/>
      <c r="G67" s="14"/>
      <c r="H67" s="14"/>
      <c r="I67" s="14"/>
      <c r="J67" s="14"/>
      <c r="K67" s="10"/>
    </row>
    <row r="68" spans="1:11" ht="17.5" customHeight="1" x14ac:dyDescent="0.35">
      <c r="A68" s="19" t="s">
        <v>94</v>
      </c>
      <c r="B68" s="14" t="s">
        <v>85</v>
      </c>
      <c r="C68" s="14" t="s">
        <v>2</v>
      </c>
      <c r="D68" s="14">
        <v>8.6999999999999993</v>
      </c>
      <c r="E68" s="14"/>
      <c r="F68" s="14"/>
      <c r="G68" s="14"/>
      <c r="H68" s="14">
        <f>H69</f>
        <v>0</v>
      </c>
      <c r="I68" s="14">
        <f t="shared" ref="I68:I135" si="6">D68*G68</f>
        <v>0</v>
      </c>
      <c r="J68" s="14">
        <f t="shared" ref="J68:J135" si="7">H68+I68</f>
        <v>0</v>
      </c>
      <c r="K68" s="10"/>
    </row>
    <row r="69" spans="1:11" ht="28.5" x14ac:dyDescent="0.35">
      <c r="A69" s="19"/>
      <c r="B69" s="22" t="s">
        <v>197</v>
      </c>
      <c r="C69" s="18" t="s">
        <v>2</v>
      </c>
      <c r="D69" s="18"/>
      <c r="E69" s="14"/>
      <c r="F69" s="14"/>
      <c r="G69" s="14"/>
      <c r="H69" s="47">
        <f t="shared" ref="H69:H137" si="8">E69*F69</f>
        <v>0</v>
      </c>
      <c r="I69" s="14"/>
      <c r="J69" s="14"/>
      <c r="K69" s="10"/>
    </row>
    <row r="70" spans="1:11" x14ac:dyDescent="0.35">
      <c r="A70" s="19" t="s">
        <v>95</v>
      </c>
      <c r="B70" s="20" t="s">
        <v>86</v>
      </c>
      <c r="C70" s="14" t="s">
        <v>2</v>
      </c>
      <c r="D70" s="14">
        <v>8.6999999999999993</v>
      </c>
      <c r="E70" s="14"/>
      <c r="F70" s="14"/>
      <c r="G70" s="14"/>
      <c r="H70" s="14">
        <f>H71</f>
        <v>0</v>
      </c>
      <c r="I70" s="14">
        <f t="shared" si="6"/>
        <v>0</v>
      </c>
      <c r="J70" s="14">
        <f t="shared" si="7"/>
        <v>0</v>
      </c>
      <c r="K70" s="10"/>
    </row>
    <row r="71" spans="1:11" x14ac:dyDescent="0.35">
      <c r="A71" s="19"/>
      <c r="B71" s="22" t="s">
        <v>63</v>
      </c>
      <c r="C71" s="18" t="s">
        <v>2</v>
      </c>
      <c r="D71" s="18"/>
      <c r="E71" s="14"/>
      <c r="F71" s="14"/>
      <c r="G71" s="14"/>
      <c r="H71" s="47">
        <f t="shared" si="8"/>
        <v>0</v>
      </c>
      <c r="I71" s="14"/>
      <c r="J71" s="14"/>
      <c r="K71" s="10"/>
    </row>
    <row r="72" spans="1:11" ht="42.5" x14ac:dyDescent="0.35">
      <c r="A72" s="19" t="s">
        <v>96</v>
      </c>
      <c r="B72" s="20" t="s">
        <v>87</v>
      </c>
      <c r="C72" s="14" t="s">
        <v>2</v>
      </c>
      <c r="D72" s="14">
        <v>8.6999999999999993</v>
      </c>
      <c r="E72" s="14"/>
      <c r="F72" s="14"/>
      <c r="G72" s="14"/>
      <c r="H72" s="14">
        <f>SUM(H73:H75)</f>
        <v>0</v>
      </c>
      <c r="I72" s="14">
        <f t="shared" si="6"/>
        <v>0</v>
      </c>
      <c r="J72" s="14">
        <f t="shared" si="7"/>
        <v>0</v>
      </c>
      <c r="K72" s="10"/>
    </row>
    <row r="73" spans="1:11" x14ac:dyDescent="0.35">
      <c r="A73" s="19"/>
      <c r="B73" s="22" t="s">
        <v>88</v>
      </c>
      <c r="C73" s="18" t="s">
        <v>2</v>
      </c>
      <c r="D73" s="18"/>
      <c r="E73" s="14"/>
      <c r="F73" s="14"/>
      <c r="G73" s="14"/>
      <c r="H73" s="47">
        <f t="shared" si="8"/>
        <v>0</v>
      </c>
      <c r="I73" s="14"/>
      <c r="J73" s="14"/>
      <c r="K73" s="10"/>
    </row>
    <row r="74" spans="1:11" x14ac:dyDescent="0.35">
      <c r="A74" s="19"/>
      <c r="B74" s="22" t="s">
        <v>43</v>
      </c>
      <c r="C74" s="18" t="s">
        <v>24</v>
      </c>
      <c r="D74" s="18"/>
      <c r="E74" s="14"/>
      <c r="F74" s="14"/>
      <c r="G74" s="14"/>
      <c r="H74" s="47">
        <f t="shared" si="8"/>
        <v>0</v>
      </c>
      <c r="I74" s="14"/>
      <c r="J74" s="14"/>
      <c r="K74" s="10"/>
    </row>
    <row r="75" spans="1:11" x14ac:dyDescent="0.35">
      <c r="A75" s="19"/>
      <c r="B75" s="22" t="s">
        <v>42</v>
      </c>
      <c r="C75" s="18" t="s">
        <v>29</v>
      </c>
      <c r="D75" s="18"/>
      <c r="E75" s="14"/>
      <c r="F75" s="14"/>
      <c r="G75" s="14"/>
      <c r="H75" s="47">
        <f t="shared" si="8"/>
        <v>0</v>
      </c>
      <c r="I75" s="14"/>
      <c r="J75" s="14"/>
      <c r="K75" s="10"/>
    </row>
    <row r="76" spans="1:11" ht="28.5" x14ac:dyDescent="0.35">
      <c r="A76" s="19" t="s">
        <v>97</v>
      </c>
      <c r="B76" s="20" t="s">
        <v>89</v>
      </c>
      <c r="C76" s="14" t="s">
        <v>2</v>
      </c>
      <c r="D76" s="14">
        <v>8.6999999999999993</v>
      </c>
      <c r="E76" s="14"/>
      <c r="F76" s="14"/>
      <c r="G76" s="14"/>
      <c r="H76" s="14">
        <f>SUM(H77:H78)</f>
        <v>0</v>
      </c>
      <c r="I76" s="14">
        <f t="shared" si="6"/>
        <v>0</v>
      </c>
      <c r="J76" s="14">
        <f t="shared" si="7"/>
        <v>0</v>
      </c>
      <c r="K76" s="10"/>
    </row>
    <row r="77" spans="1:11" x14ac:dyDescent="0.35">
      <c r="A77" s="19"/>
      <c r="B77" s="22" t="s">
        <v>5</v>
      </c>
      <c r="C77" s="18" t="s">
        <v>2</v>
      </c>
      <c r="D77" s="18"/>
      <c r="E77" s="14"/>
      <c r="F77" s="14"/>
      <c r="G77" s="14"/>
      <c r="H77" s="47">
        <f t="shared" si="8"/>
        <v>0</v>
      </c>
      <c r="I77" s="14"/>
      <c r="J77" s="14"/>
      <c r="K77" s="10"/>
    </row>
    <row r="78" spans="1:11" x14ac:dyDescent="0.35">
      <c r="A78" s="19"/>
      <c r="B78" s="22" t="s">
        <v>52</v>
      </c>
      <c r="C78" s="18" t="s">
        <v>57</v>
      </c>
      <c r="D78" s="18"/>
      <c r="E78" s="14"/>
      <c r="F78" s="14"/>
      <c r="G78" s="14"/>
      <c r="H78" s="47">
        <f t="shared" si="8"/>
        <v>0</v>
      </c>
      <c r="I78" s="14"/>
      <c r="J78" s="14"/>
      <c r="K78" s="10"/>
    </row>
    <row r="79" spans="1:11" ht="28.5" x14ac:dyDescent="0.35">
      <c r="A79" s="19" t="s">
        <v>98</v>
      </c>
      <c r="B79" s="20" t="s">
        <v>70</v>
      </c>
      <c r="C79" s="14" t="s">
        <v>2</v>
      </c>
      <c r="D79" s="18"/>
      <c r="E79" s="14"/>
      <c r="F79" s="14"/>
      <c r="G79" s="14"/>
      <c r="H79" s="14">
        <f>SUM(H80:H83)</f>
        <v>0</v>
      </c>
      <c r="I79" s="14">
        <f t="shared" si="6"/>
        <v>0</v>
      </c>
      <c r="J79" s="14">
        <f t="shared" si="7"/>
        <v>0</v>
      </c>
      <c r="K79" s="10"/>
    </row>
    <row r="80" spans="1:11" x14ac:dyDescent="0.35">
      <c r="A80" s="19"/>
      <c r="B80" s="22" t="s">
        <v>69</v>
      </c>
      <c r="C80" s="18" t="s">
        <v>57</v>
      </c>
      <c r="D80" s="18"/>
      <c r="E80" s="14"/>
      <c r="F80" s="14"/>
      <c r="G80" s="14"/>
      <c r="H80" s="47">
        <f t="shared" si="8"/>
        <v>0</v>
      </c>
      <c r="I80" s="14"/>
      <c r="J80" s="14"/>
      <c r="K80" s="10"/>
    </row>
    <row r="81" spans="1:11" x14ac:dyDescent="0.35">
      <c r="A81" s="19"/>
      <c r="B81" s="22" t="s">
        <v>195</v>
      </c>
      <c r="C81" s="18" t="s">
        <v>2</v>
      </c>
      <c r="D81" s="18"/>
      <c r="E81" s="14"/>
      <c r="F81" s="14"/>
      <c r="G81" s="14"/>
      <c r="H81" s="47">
        <f t="shared" si="8"/>
        <v>0</v>
      </c>
      <c r="I81" s="14"/>
      <c r="J81" s="14"/>
      <c r="K81" s="10"/>
    </row>
    <row r="82" spans="1:11" x14ac:dyDescent="0.35">
      <c r="A82" s="19"/>
      <c r="B82" s="22" t="s">
        <v>54</v>
      </c>
      <c r="C82" s="18" t="s">
        <v>24</v>
      </c>
      <c r="D82" s="18"/>
      <c r="E82" s="14"/>
      <c r="F82" s="14"/>
      <c r="G82" s="14"/>
      <c r="H82" s="47">
        <f t="shared" si="8"/>
        <v>0</v>
      </c>
      <c r="I82" s="14"/>
      <c r="J82" s="14"/>
      <c r="K82" s="10"/>
    </row>
    <row r="83" spans="1:11" x14ac:dyDescent="0.35">
      <c r="A83" s="19"/>
      <c r="B83" s="22" t="s">
        <v>196</v>
      </c>
      <c r="C83" s="18" t="s">
        <v>24</v>
      </c>
      <c r="D83" s="18"/>
      <c r="E83" s="14"/>
      <c r="F83" s="14"/>
      <c r="G83" s="14"/>
      <c r="H83" s="47">
        <f t="shared" si="8"/>
        <v>0</v>
      </c>
      <c r="I83" s="14"/>
      <c r="J83" s="14"/>
      <c r="K83" s="10"/>
    </row>
    <row r="84" spans="1:11" x14ac:dyDescent="0.35">
      <c r="A84" s="19"/>
      <c r="B84" s="23" t="s">
        <v>151</v>
      </c>
      <c r="C84" s="17" t="s">
        <v>2</v>
      </c>
      <c r="D84" s="17">
        <v>69.680000000000007</v>
      </c>
      <c r="E84" s="14"/>
      <c r="F84" s="14"/>
      <c r="G84" s="14"/>
      <c r="H84" s="47"/>
      <c r="I84" s="14"/>
      <c r="J84" s="14"/>
      <c r="K84" s="10"/>
    </row>
    <row r="85" spans="1:11" x14ac:dyDescent="0.35">
      <c r="B85" s="14" t="s">
        <v>85</v>
      </c>
      <c r="C85" s="14" t="s">
        <v>2</v>
      </c>
      <c r="D85" s="14">
        <v>69.680000000000007</v>
      </c>
      <c r="E85" s="14"/>
      <c r="F85" s="14"/>
      <c r="G85" s="14"/>
      <c r="H85" s="14">
        <f>SUM(H86:H87)</f>
        <v>0</v>
      </c>
      <c r="I85" s="14">
        <f t="shared" si="6"/>
        <v>0</v>
      </c>
      <c r="J85" s="14">
        <f t="shared" si="7"/>
        <v>0</v>
      </c>
      <c r="K85" s="10"/>
    </row>
    <row r="86" spans="1:11" ht="28.5" x14ac:dyDescent="0.35">
      <c r="A86" s="18"/>
      <c r="B86" s="22" t="s">
        <v>194</v>
      </c>
      <c r="C86" s="18" t="s">
        <v>2</v>
      </c>
      <c r="D86" s="18"/>
      <c r="E86" s="14"/>
      <c r="F86" s="14"/>
      <c r="G86" s="14"/>
      <c r="H86" s="47">
        <f t="shared" si="8"/>
        <v>0</v>
      </c>
      <c r="I86" s="14"/>
      <c r="J86" s="14"/>
      <c r="K86" s="10"/>
    </row>
    <row r="87" spans="1:11" x14ac:dyDescent="0.35">
      <c r="A87" s="19" t="s">
        <v>99</v>
      </c>
      <c r="B87" s="20" t="s">
        <v>86</v>
      </c>
      <c r="C87" s="14" t="s">
        <v>2</v>
      </c>
      <c r="D87" s="14">
        <v>69.680000000000007</v>
      </c>
      <c r="E87" s="14"/>
      <c r="F87" s="14"/>
      <c r="G87" s="14"/>
      <c r="H87" s="14">
        <f>H88</f>
        <v>0</v>
      </c>
      <c r="I87" s="14">
        <f t="shared" ref="I87" si="9">D87*G87</f>
        <v>0</v>
      </c>
      <c r="J87" s="14">
        <f t="shared" ref="J87" si="10">H87+I87</f>
        <v>0</v>
      </c>
      <c r="K87" s="10"/>
    </row>
    <row r="88" spans="1:11" x14ac:dyDescent="0.35">
      <c r="A88" s="19"/>
      <c r="B88" s="22" t="s">
        <v>63</v>
      </c>
      <c r="C88" s="18" t="s">
        <v>2</v>
      </c>
      <c r="D88" s="18"/>
      <c r="E88" s="14"/>
      <c r="F88" s="14"/>
      <c r="G88" s="14"/>
      <c r="H88" s="47">
        <f t="shared" si="8"/>
        <v>0</v>
      </c>
      <c r="I88" s="14"/>
      <c r="J88" s="14"/>
      <c r="K88" s="10"/>
    </row>
    <row r="89" spans="1:11" ht="42.5" x14ac:dyDescent="0.35">
      <c r="B89" s="20" t="s">
        <v>91</v>
      </c>
      <c r="C89" s="14" t="s">
        <v>2</v>
      </c>
      <c r="D89" s="14">
        <v>69.680000000000007</v>
      </c>
      <c r="E89" s="14"/>
      <c r="F89" s="14"/>
      <c r="G89" s="14"/>
      <c r="H89" s="14">
        <f>SUM(H90:H92)</f>
        <v>0</v>
      </c>
      <c r="I89" s="14">
        <f t="shared" si="6"/>
        <v>0</v>
      </c>
      <c r="J89" s="14">
        <f t="shared" si="7"/>
        <v>0</v>
      </c>
      <c r="K89" s="10"/>
    </row>
    <row r="90" spans="1:11" x14ac:dyDescent="0.35">
      <c r="A90" s="19"/>
      <c r="B90" s="22" t="s">
        <v>88</v>
      </c>
      <c r="C90" s="18" t="s">
        <v>2</v>
      </c>
      <c r="D90" s="18"/>
      <c r="E90" s="14"/>
      <c r="F90" s="14"/>
      <c r="G90" s="14"/>
      <c r="H90" s="47">
        <f t="shared" si="8"/>
        <v>0</v>
      </c>
      <c r="I90" s="14"/>
      <c r="J90" s="14"/>
      <c r="K90" s="10"/>
    </row>
    <row r="91" spans="1:11" x14ac:dyDescent="0.35">
      <c r="A91" s="19"/>
      <c r="B91" s="22" t="s">
        <v>43</v>
      </c>
      <c r="C91" s="18" t="s">
        <v>24</v>
      </c>
      <c r="D91" s="18"/>
      <c r="E91" s="14"/>
      <c r="F91" s="14"/>
      <c r="G91" s="14"/>
      <c r="H91" s="47">
        <f t="shared" si="8"/>
        <v>0</v>
      </c>
      <c r="I91" s="14"/>
      <c r="J91" s="14"/>
      <c r="K91" s="10"/>
    </row>
    <row r="92" spans="1:11" x14ac:dyDescent="0.35">
      <c r="A92" s="19"/>
      <c r="B92" s="22" t="s">
        <v>42</v>
      </c>
      <c r="C92" s="18" t="s">
        <v>29</v>
      </c>
      <c r="D92" s="18"/>
      <c r="E92" s="14"/>
      <c r="F92" s="14"/>
      <c r="G92" s="14"/>
      <c r="H92" s="47">
        <f t="shared" si="8"/>
        <v>0</v>
      </c>
      <c r="I92" s="14"/>
      <c r="J92" s="14"/>
      <c r="K92" s="10"/>
    </row>
    <row r="93" spans="1:11" x14ac:dyDescent="0.35">
      <c r="A93" s="19" t="s">
        <v>100</v>
      </c>
      <c r="B93" s="20" t="s">
        <v>79</v>
      </c>
      <c r="C93" s="14" t="s">
        <v>2</v>
      </c>
      <c r="D93" s="14">
        <v>69.680000000000007</v>
      </c>
      <c r="E93" s="14"/>
      <c r="F93" s="14"/>
      <c r="G93" s="14"/>
      <c r="H93" s="14">
        <f>SUM(H94:H95)</f>
        <v>0</v>
      </c>
      <c r="I93" s="14">
        <f t="shared" si="6"/>
        <v>0</v>
      </c>
      <c r="J93" s="14">
        <f t="shared" si="7"/>
        <v>0</v>
      </c>
      <c r="K93" s="10"/>
    </row>
    <row r="94" spans="1:11" x14ac:dyDescent="0.35">
      <c r="A94" s="19"/>
      <c r="B94" s="22" t="s">
        <v>192</v>
      </c>
      <c r="C94" s="18" t="s">
        <v>2</v>
      </c>
      <c r="D94" s="14"/>
      <c r="E94" s="14"/>
      <c r="F94" s="14"/>
      <c r="G94" s="14"/>
      <c r="H94" s="47">
        <f t="shared" si="8"/>
        <v>0</v>
      </c>
      <c r="I94" s="14"/>
      <c r="J94" s="14"/>
      <c r="K94" s="10"/>
    </row>
    <row r="95" spans="1:11" x14ac:dyDescent="0.35">
      <c r="A95" s="19"/>
      <c r="B95" s="22" t="s">
        <v>193</v>
      </c>
      <c r="C95" s="18" t="s">
        <v>2</v>
      </c>
      <c r="D95" s="14"/>
      <c r="E95" s="14"/>
      <c r="F95" s="14"/>
      <c r="G95" s="14"/>
      <c r="H95" s="47">
        <f t="shared" si="8"/>
        <v>0</v>
      </c>
      <c r="I95" s="14"/>
      <c r="J95" s="14"/>
      <c r="K95" s="10"/>
    </row>
    <row r="96" spans="1:11" ht="28.5" x14ac:dyDescent="0.35">
      <c r="A96" s="19" t="s">
        <v>101</v>
      </c>
      <c r="B96" s="20" t="s">
        <v>102</v>
      </c>
      <c r="C96" s="14" t="s">
        <v>4</v>
      </c>
      <c r="D96" s="14">
        <v>84.19</v>
      </c>
      <c r="E96" s="14"/>
      <c r="F96" s="14"/>
      <c r="G96" s="14"/>
      <c r="H96" s="14">
        <f>SUM(H97:H98)</f>
        <v>0</v>
      </c>
      <c r="I96" s="14">
        <f t="shared" si="6"/>
        <v>0</v>
      </c>
      <c r="J96" s="14">
        <f t="shared" si="7"/>
        <v>0</v>
      </c>
      <c r="K96" s="10"/>
    </row>
    <row r="97" spans="1:13" x14ac:dyDescent="0.35">
      <c r="A97" s="19"/>
      <c r="B97" s="22" t="s">
        <v>191</v>
      </c>
      <c r="C97" s="18" t="s">
        <v>4</v>
      </c>
      <c r="D97" s="18">
        <v>84.19</v>
      </c>
      <c r="E97" s="14"/>
      <c r="F97" s="14"/>
      <c r="G97" s="14"/>
      <c r="H97" s="47">
        <f t="shared" si="8"/>
        <v>0</v>
      </c>
      <c r="I97" s="14"/>
      <c r="J97" s="14"/>
      <c r="K97" s="10"/>
    </row>
    <row r="98" spans="1:13" s="8" customFormat="1" x14ac:dyDescent="0.35">
      <c r="A98" s="19"/>
      <c r="B98" s="22" t="s">
        <v>179</v>
      </c>
      <c r="C98" s="18" t="s">
        <v>9</v>
      </c>
      <c r="D98" s="18"/>
      <c r="E98" s="14"/>
      <c r="F98" s="14"/>
      <c r="G98" s="14"/>
      <c r="H98" s="47">
        <f t="shared" si="8"/>
        <v>0</v>
      </c>
      <c r="I98" s="14"/>
      <c r="J98" s="14"/>
      <c r="K98" s="10"/>
    </row>
    <row r="99" spans="1:13" s="8" customFormat="1" x14ac:dyDescent="0.35">
      <c r="A99" s="54"/>
      <c r="B99" s="23" t="s">
        <v>15</v>
      </c>
      <c r="C99" s="17"/>
      <c r="D99" s="18"/>
      <c r="E99" s="14"/>
      <c r="F99" s="14"/>
      <c r="G99" s="14"/>
      <c r="H99" s="47"/>
      <c r="I99" s="14"/>
      <c r="J99" s="14"/>
      <c r="K99" s="10"/>
    </row>
    <row r="100" spans="1:13" s="8" customFormat="1" x14ac:dyDescent="0.35">
      <c r="A100" s="19" t="s">
        <v>103</v>
      </c>
      <c r="B100" s="20" t="s">
        <v>7</v>
      </c>
      <c r="C100" s="14" t="s">
        <v>2</v>
      </c>
      <c r="D100" s="14">
        <v>8.68</v>
      </c>
      <c r="E100" s="14"/>
      <c r="F100" s="14"/>
      <c r="G100" s="14"/>
      <c r="H100" s="14">
        <f>H101</f>
        <v>0</v>
      </c>
      <c r="I100" s="14">
        <f t="shared" ref="I100" si="11">D100*G100</f>
        <v>0</v>
      </c>
      <c r="J100" s="14">
        <f t="shared" ref="J100" si="12">H100+I100</f>
        <v>0</v>
      </c>
      <c r="K100" s="10"/>
    </row>
    <row r="101" spans="1:13" s="8" customFormat="1" x14ac:dyDescent="0.35">
      <c r="A101" s="45"/>
      <c r="B101" s="46" t="s">
        <v>23</v>
      </c>
      <c r="C101" s="47" t="s">
        <v>2</v>
      </c>
      <c r="D101" s="47">
        <v>8.68</v>
      </c>
      <c r="E101" s="48"/>
      <c r="F101" s="48"/>
      <c r="G101" s="48"/>
      <c r="H101" s="47">
        <f t="shared" si="8"/>
        <v>0</v>
      </c>
      <c r="I101" s="48"/>
      <c r="J101" s="48"/>
      <c r="K101" s="10"/>
    </row>
    <row r="102" spans="1:13" s="8" customFormat="1" ht="28.5" x14ac:dyDescent="0.35">
      <c r="A102" s="19" t="s">
        <v>203</v>
      </c>
      <c r="B102" s="20" t="s">
        <v>8</v>
      </c>
      <c r="C102" s="14" t="s">
        <v>2</v>
      </c>
      <c r="D102" s="14">
        <v>8.68</v>
      </c>
      <c r="E102" s="14"/>
      <c r="F102" s="14"/>
      <c r="G102" s="14"/>
      <c r="H102" s="14">
        <f>H103</f>
        <v>0</v>
      </c>
      <c r="I102" s="14">
        <f t="shared" ref="I102" si="13">D102*G102</f>
        <v>0</v>
      </c>
      <c r="J102" s="14">
        <f t="shared" ref="J102" si="14">H102+I102</f>
        <v>0</v>
      </c>
      <c r="K102" s="10"/>
    </row>
    <row r="103" spans="1:13" s="8" customFormat="1" x14ac:dyDescent="0.35">
      <c r="A103" s="19"/>
      <c r="B103" s="22" t="s">
        <v>28</v>
      </c>
      <c r="C103" s="18" t="s">
        <v>25</v>
      </c>
      <c r="D103" s="18">
        <v>0.1085</v>
      </c>
      <c r="E103" s="14"/>
      <c r="F103" s="14"/>
      <c r="G103" s="14"/>
      <c r="H103" s="47">
        <f t="shared" si="8"/>
        <v>0</v>
      </c>
      <c r="I103" s="14"/>
      <c r="J103" s="14"/>
      <c r="K103" s="10"/>
    </row>
    <row r="104" spans="1:13" s="8" customFormat="1" x14ac:dyDescent="0.35">
      <c r="A104" s="19" t="s">
        <v>204</v>
      </c>
      <c r="B104" s="20" t="s">
        <v>26</v>
      </c>
      <c r="C104" s="14" t="s">
        <v>2</v>
      </c>
      <c r="D104" s="14">
        <v>8.68</v>
      </c>
      <c r="E104" s="14"/>
      <c r="F104" s="14"/>
      <c r="G104" s="14"/>
      <c r="H104" s="14">
        <f>H105</f>
        <v>0</v>
      </c>
      <c r="I104" s="14">
        <f t="shared" ref="I104" si="15">D104*G104</f>
        <v>0</v>
      </c>
      <c r="J104" s="14">
        <f t="shared" ref="J104" si="16">H104+I104</f>
        <v>0</v>
      </c>
      <c r="K104" s="10"/>
    </row>
    <row r="105" spans="1:13" s="8" customFormat="1" x14ac:dyDescent="0.35">
      <c r="A105" s="19"/>
      <c r="B105" s="22" t="s">
        <v>27</v>
      </c>
      <c r="C105" s="18" t="s">
        <v>25</v>
      </c>
      <c r="D105" s="18">
        <v>0.23435999999999998</v>
      </c>
      <c r="E105" s="14"/>
      <c r="F105" s="14"/>
      <c r="G105" s="14"/>
      <c r="H105" s="47">
        <f t="shared" si="8"/>
        <v>0</v>
      </c>
      <c r="I105" s="14"/>
      <c r="J105" s="14"/>
      <c r="K105" s="10"/>
    </row>
    <row r="106" spans="1:13" s="8" customFormat="1" ht="28.5" customHeight="1" x14ac:dyDescent="0.35">
      <c r="A106" s="19" t="s">
        <v>205</v>
      </c>
      <c r="B106" s="20" t="s">
        <v>210</v>
      </c>
      <c r="C106" s="14" t="s">
        <v>2</v>
      </c>
      <c r="D106" s="14">
        <v>20</v>
      </c>
      <c r="E106" s="14"/>
      <c r="F106" s="14"/>
      <c r="G106" s="14"/>
      <c r="H106" s="14">
        <f>H107</f>
        <v>0</v>
      </c>
      <c r="I106" s="14">
        <f t="shared" ref="I106" si="17">D106*G106</f>
        <v>0</v>
      </c>
      <c r="J106" s="14">
        <f t="shared" ref="J106" si="18">H106+I106</f>
        <v>0</v>
      </c>
      <c r="K106" s="10"/>
    </row>
    <row r="107" spans="1:13" s="8" customFormat="1" ht="19.5" customHeight="1" x14ac:dyDescent="0.35">
      <c r="A107" s="19"/>
      <c r="B107" s="22" t="s">
        <v>211</v>
      </c>
      <c r="C107" s="18" t="s">
        <v>24</v>
      </c>
      <c r="D107" s="18">
        <v>8</v>
      </c>
      <c r="E107" s="14"/>
      <c r="F107" s="14"/>
      <c r="G107" s="14"/>
      <c r="H107" s="47">
        <f t="shared" si="8"/>
        <v>0</v>
      </c>
      <c r="I107" s="14"/>
      <c r="J107" s="14"/>
      <c r="K107" s="10"/>
    </row>
    <row r="108" spans="1:13" s="8" customFormat="1" x14ac:dyDescent="0.35">
      <c r="A108" s="19"/>
      <c r="B108" s="22"/>
      <c r="C108" s="18"/>
      <c r="D108" s="18"/>
      <c r="E108" s="14"/>
      <c r="F108" s="14"/>
      <c r="G108" s="14"/>
      <c r="H108" s="47"/>
      <c r="I108" s="14"/>
      <c r="J108" s="14"/>
      <c r="K108" s="10"/>
    </row>
    <row r="109" spans="1:13" x14ac:dyDescent="0.35">
      <c r="A109" s="19" t="s">
        <v>152</v>
      </c>
      <c r="B109" s="23" t="s">
        <v>30</v>
      </c>
      <c r="C109" s="18"/>
      <c r="D109" s="14"/>
      <c r="E109" s="14"/>
      <c r="F109" s="14"/>
      <c r="G109" s="14"/>
      <c r="H109" s="47"/>
      <c r="I109" s="14"/>
      <c r="J109" s="14"/>
      <c r="K109" s="10"/>
    </row>
    <row r="110" spans="1:13" ht="42.5" x14ac:dyDescent="0.35">
      <c r="A110" s="19" t="s">
        <v>153</v>
      </c>
      <c r="B110" s="20" t="s">
        <v>104</v>
      </c>
      <c r="C110" s="14" t="s">
        <v>2</v>
      </c>
      <c r="D110" s="14">
        <v>19.190000000000001</v>
      </c>
      <c r="E110" s="14"/>
      <c r="F110" s="14"/>
      <c r="G110" s="14"/>
      <c r="H110" s="14">
        <f>SUM(H111:H114)</f>
        <v>0</v>
      </c>
      <c r="I110" s="14">
        <f t="shared" si="6"/>
        <v>0</v>
      </c>
      <c r="J110" s="14">
        <f t="shared" si="7"/>
        <v>0</v>
      </c>
      <c r="K110" s="10"/>
      <c r="L110" s="10"/>
      <c r="M110" s="10"/>
    </row>
    <row r="111" spans="1:13" x14ac:dyDescent="0.35">
      <c r="A111" s="21"/>
      <c r="B111" s="22" t="s">
        <v>105</v>
      </c>
      <c r="C111" s="18" t="s">
        <v>2</v>
      </c>
      <c r="D111" s="18"/>
      <c r="E111" s="18"/>
      <c r="F111" s="18"/>
      <c r="G111" s="18"/>
      <c r="H111" s="47">
        <f t="shared" si="8"/>
        <v>0</v>
      </c>
      <c r="I111" s="14"/>
      <c r="J111" s="14"/>
    </row>
    <row r="112" spans="1:13" x14ac:dyDescent="0.35">
      <c r="A112" s="21"/>
      <c r="B112" s="22" t="s">
        <v>107</v>
      </c>
      <c r="C112" s="18" t="s">
        <v>4</v>
      </c>
      <c r="D112" s="18"/>
      <c r="E112" s="18"/>
      <c r="F112" s="18"/>
      <c r="G112" s="18"/>
      <c r="H112" s="47">
        <f t="shared" si="8"/>
        <v>0</v>
      </c>
      <c r="I112" s="14"/>
      <c r="J112" s="14"/>
    </row>
    <row r="113" spans="1:12" x14ac:dyDescent="0.35">
      <c r="A113" s="21"/>
      <c r="B113" s="22" t="s">
        <v>108</v>
      </c>
      <c r="C113" s="18" t="s">
        <v>4</v>
      </c>
      <c r="D113" s="18"/>
      <c r="E113" s="18"/>
      <c r="F113" s="18"/>
      <c r="G113" s="18"/>
      <c r="H113" s="47">
        <f t="shared" si="8"/>
        <v>0</v>
      </c>
      <c r="I113" s="14"/>
      <c r="J113" s="14"/>
    </row>
    <row r="114" spans="1:12" x14ac:dyDescent="0.35">
      <c r="A114" s="21"/>
      <c r="B114" s="22" t="s">
        <v>106</v>
      </c>
      <c r="C114" s="18" t="s">
        <v>24</v>
      </c>
      <c r="D114" s="18"/>
      <c r="E114" s="18"/>
      <c r="F114" s="18"/>
      <c r="G114" s="18"/>
      <c r="H114" s="47">
        <f t="shared" si="8"/>
        <v>0</v>
      </c>
      <c r="I114" s="14"/>
      <c r="J114" s="14"/>
    </row>
    <row r="115" spans="1:12" ht="20" customHeight="1" x14ac:dyDescent="0.35">
      <c r="A115" s="19" t="s">
        <v>154</v>
      </c>
      <c r="B115" s="20" t="s">
        <v>109</v>
      </c>
      <c r="C115" s="14" t="s">
        <v>9</v>
      </c>
      <c r="D115" s="14">
        <v>3</v>
      </c>
      <c r="E115" s="18"/>
      <c r="F115" s="18"/>
      <c r="G115" s="18"/>
      <c r="H115" s="14">
        <f>H116</f>
        <v>0</v>
      </c>
      <c r="I115" s="14">
        <f t="shared" si="6"/>
        <v>0</v>
      </c>
      <c r="J115" s="14">
        <f t="shared" si="7"/>
        <v>0</v>
      </c>
    </row>
    <row r="116" spans="1:12" ht="15" customHeight="1" x14ac:dyDescent="0.35">
      <c r="A116" s="21"/>
      <c r="B116" s="22" t="s">
        <v>110</v>
      </c>
      <c r="C116" s="18" t="s">
        <v>9</v>
      </c>
      <c r="D116" s="18">
        <v>3</v>
      </c>
      <c r="E116" s="18"/>
      <c r="F116" s="18"/>
      <c r="G116" s="18"/>
      <c r="H116" s="47">
        <f t="shared" si="8"/>
        <v>0</v>
      </c>
      <c r="I116" s="14"/>
      <c r="J116" s="14"/>
    </row>
    <row r="117" spans="1:12" ht="46" customHeight="1" x14ac:dyDescent="0.35">
      <c r="A117" s="19" t="s">
        <v>155</v>
      </c>
      <c r="B117" s="20" t="s">
        <v>126</v>
      </c>
      <c r="C117" s="14" t="s">
        <v>2</v>
      </c>
      <c r="D117" s="14">
        <f>14.23+48.84+20.76+20.87+14.12+25.49</f>
        <v>144.31000000000003</v>
      </c>
      <c r="E117" s="14"/>
      <c r="F117" s="14"/>
      <c r="G117" s="14"/>
      <c r="H117" s="14">
        <f>SUM(H118:H119)</f>
        <v>0</v>
      </c>
      <c r="I117" s="14">
        <f t="shared" si="6"/>
        <v>0</v>
      </c>
      <c r="J117" s="14">
        <f t="shared" si="7"/>
        <v>0</v>
      </c>
      <c r="K117" s="10"/>
      <c r="L117" s="10">
        <f>D117+D120</f>
        <v>578.41</v>
      </c>
    </row>
    <row r="118" spans="1:12" ht="15" customHeight="1" x14ac:dyDescent="0.35">
      <c r="A118" s="21"/>
      <c r="B118" s="22" t="s">
        <v>113</v>
      </c>
      <c r="C118" s="18" t="s">
        <v>24</v>
      </c>
      <c r="D118" s="18"/>
      <c r="E118" s="18"/>
      <c r="F118" s="18"/>
      <c r="G118" s="18"/>
      <c r="H118" s="47">
        <f t="shared" si="8"/>
        <v>0</v>
      </c>
      <c r="I118" s="14"/>
      <c r="J118" s="14"/>
    </row>
    <row r="119" spans="1:12" ht="15" customHeight="1" x14ac:dyDescent="0.35">
      <c r="A119" s="21"/>
      <c r="B119" s="22" t="s">
        <v>111</v>
      </c>
      <c r="C119" s="18" t="s">
        <v>112</v>
      </c>
      <c r="D119" s="18"/>
      <c r="E119" s="18"/>
      <c r="F119" s="18"/>
      <c r="G119" s="18"/>
      <c r="H119" s="47">
        <f t="shared" si="8"/>
        <v>0</v>
      </c>
      <c r="I119" s="14"/>
      <c r="J119" s="14"/>
    </row>
    <row r="120" spans="1:12" ht="49" customHeight="1" x14ac:dyDescent="0.35">
      <c r="A120" s="19" t="s">
        <v>156</v>
      </c>
      <c r="B120" s="20" t="s">
        <v>125</v>
      </c>
      <c r="C120" s="14" t="s">
        <v>2</v>
      </c>
      <c r="D120" s="14">
        <f>578.41-'Отделка общая'!D117</f>
        <v>434.09999999999991</v>
      </c>
      <c r="E120" s="14"/>
      <c r="F120" s="14"/>
      <c r="G120" s="14"/>
      <c r="H120" s="14">
        <f>SUM(H121:H122)</f>
        <v>0</v>
      </c>
      <c r="I120" s="14">
        <f t="shared" si="6"/>
        <v>0</v>
      </c>
      <c r="J120" s="14">
        <f t="shared" si="7"/>
        <v>0</v>
      </c>
      <c r="K120" s="10"/>
      <c r="L120" s="10"/>
    </row>
    <row r="121" spans="1:12" ht="15" customHeight="1" x14ac:dyDescent="0.35">
      <c r="A121" s="21"/>
      <c r="B121" s="22" t="s">
        <v>114</v>
      </c>
      <c r="C121" s="18" t="s">
        <v>24</v>
      </c>
      <c r="D121" s="18"/>
      <c r="E121" s="18"/>
      <c r="F121" s="18"/>
      <c r="G121" s="18"/>
      <c r="H121" s="47">
        <f t="shared" si="8"/>
        <v>0</v>
      </c>
      <c r="I121" s="14"/>
      <c r="J121" s="14"/>
    </row>
    <row r="122" spans="1:12" ht="15" customHeight="1" x14ac:dyDescent="0.35">
      <c r="A122" s="21"/>
      <c r="B122" s="22" t="s">
        <v>111</v>
      </c>
      <c r="C122" s="18" t="s">
        <v>9</v>
      </c>
      <c r="D122" s="18"/>
      <c r="E122" s="18"/>
      <c r="F122" s="18"/>
      <c r="G122" s="18"/>
      <c r="H122" s="47">
        <f t="shared" si="8"/>
        <v>0</v>
      </c>
      <c r="I122" s="14"/>
      <c r="J122" s="14"/>
    </row>
    <row r="123" spans="1:12" ht="48" customHeight="1" x14ac:dyDescent="0.35">
      <c r="A123" s="19" t="s">
        <v>157</v>
      </c>
      <c r="B123" s="20" t="s">
        <v>116</v>
      </c>
      <c r="C123" s="14" t="s">
        <v>2</v>
      </c>
      <c r="D123" s="14">
        <v>144.31</v>
      </c>
      <c r="E123" s="14"/>
      <c r="F123" s="14"/>
      <c r="G123" s="14"/>
      <c r="H123" s="14">
        <f>SUM(H124:H127)</f>
        <v>0</v>
      </c>
      <c r="I123" s="14">
        <f t="shared" si="6"/>
        <v>0</v>
      </c>
      <c r="J123" s="14">
        <f t="shared" si="7"/>
        <v>0</v>
      </c>
      <c r="K123" s="10"/>
      <c r="L123" s="10"/>
    </row>
    <row r="124" spans="1:12" ht="15" customHeight="1" x14ac:dyDescent="0.35">
      <c r="A124" s="21"/>
      <c r="B124" s="22" t="s">
        <v>21</v>
      </c>
      <c r="C124" s="18" t="s">
        <v>57</v>
      </c>
      <c r="D124" s="18"/>
      <c r="E124" s="18"/>
      <c r="F124" s="18"/>
      <c r="G124" s="18"/>
      <c r="H124" s="47">
        <f t="shared" si="8"/>
        <v>0</v>
      </c>
      <c r="I124" s="14"/>
      <c r="J124" s="14"/>
    </row>
    <row r="125" spans="1:12" ht="15" customHeight="1" x14ac:dyDescent="0.35">
      <c r="A125" s="21"/>
      <c r="B125" s="22" t="s">
        <v>115</v>
      </c>
      <c r="C125" s="18" t="s">
        <v>24</v>
      </c>
      <c r="D125" s="18"/>
      <c r="E125" s="18"/>
      <c r="F125" s="18"/>
      <c r="G125" s="18"/>
      <c r="H125" s="47">
        <f t="shared" si="8"/>
        <v>0</v>
      </c>
      <c r="I125" s="14"/>
      <c r="J125" s="14"/>
    </row>
    <row r="126" spans="1:12" ht="15" customHeight="1" x14ac:dyDescent="0.35">
      <c r="A126" s="21"/>
      <c r="B126" s="22" t="s">
        <v>189</v>
      </c>
      <c r="C126" s="18" t="s">
        <v>2</v>
      </c>
      <c r="D126" s="18"/>
      <c r="E126" s="18"/>
      <c r="F126" s="18"/>
      <c r="G126" s="18"/>
      <c r="H126" s="47">
        <f t="shared" si="8"/>
        <v>0</v>
      </c>
      <c r="I126" s="14"/>
      <c r="J126" s="14"/>
    </row>
    <row r="127" spans="1:12" ht="15" customHeight="1" x14ac:dyDescent="0.35">
      <c r="A127" s="21"/>
      <c r="B127" s="22" t="s">
        <v>190</v>
      </c>
      <c r="C127" s="18" t="s">
        <v>24</v>
      </c>
      <c r="D127" s="18"/>
      <c r="E127" s="18"/>
      <c r="F127" s="18"/>
      <c r="G127" s="18"/>
      <c r="H127" s="47">
        <f t="shared" si="8"/>
        <v>0</v>
      </c>
      <c r="I127" s="14"/>
      <c r="J127" s="14"/>
    </row>
    <row r="128" spans="1:12" ht="76.5" customHeight="1" x14ac:dyDescent="0.35">
      <c r="A128" s="19" t="s">
        <v>158</v>
      </c>
      <c r="B128" s="20" t="s">
        <v>119</v>
      </c>
      <c r="C128" s="14" t="s">
        <v>2</v>
      </c>
      <c r="D128" s="14">
        <v>434.1</v>
      </c>
      <c r="E128" s="14"/>
      <c r="F128" s="14"/>
      <c r="G128" s="14"/>
      <c r="H128" s="14">
        <f>SUM(H129:H132)</f>
        <v>0</v>
      </c>
      <c r="I128" s="14">
        <f t="shared" si="6"/>
        <v>0</v>
      </c>
      <c r="J128" s="14">
        <f t="shared" si="7"/>
        <v>0</v>
      </c>
      <c r="K128" s="10"/>
      <c r="L128" s="10"/>
    </row>
    <row r="129" spans="1:11" ht="15" customHeight="1" x14ac:dyDescent="0.35">
      <c r="A129" s="21"/>
      <c r="B129" s="22" t="s">
        <v>21</v>
      </c>
      <c r="C129" s="18" t="s">
        <v>57</v>
      </c>
      <c r="D129" s="18"/>
      <c r="E129" s="18"/>
      <c r="F129" s="18"/>
      <c r="G129" s="18"/>
      <c r="H129" s="47">
        <f t="shared" si="8"/>
        <v>0</v>
      </c>
      <c r="I129" s="14"/>
      <c r="J129" s="14"/>
    </row>
    <row r="130" spans="1:11" ht="15" customHeight="1" x14ac:dyDescent="0.35">
      <c r="A130" s="21"/>
      <c r="B130" s="22" t="s">
        <v>117</v>
      </c>
      <c r="C130" s="18" t="s">
        <v>24</v>
      </c>
      <c r="D130" s="18"/>
      <c r="E130" s="18"/>
      <c r="F130" s="18"/>
      <c r="G130" s="18"/>
      <c r="H130" s="47">
        <f t="shared" si="8"/>
        <v>0</v>
      </c>
      <c r="I130" s="14"/>
      <c r="J130" s="14"/>
    </row>
    <row r="131" spans="1:11" ht="15" customHeight="1" x14ac:dyDescent="0.35">
      <c r="A131" s="21"/>
      <c r="B131" s="22" t="s">
        <v>118</v>
      </c>
      <c r="C131" s="18" t="s">
        <v>24</v>
      </c>
      <c r="D131" s="18"/>
      <c r="E131" s="18"/>
      <c r="F131" s="18"/>
      <c r="G131" s="18"/>
      <c r="H131" s="47">
        <f t="shared" si="8"/>
        <v>0</v>
      </c>
      <c r="I131" s="14"/>
      <c r="J131" s="14"/>
    </row>
    <row r="132" spans="1:11" ht="15" customHeight="1" x14ac:dyDescent="0.35">
      <c r="A132" s="21"/>
      <c r="B132" s="22" t="s">
        <v>120</v>
      </c>
      <c r="C132" s="18" t="s">
        <v>2</v>
      </c>
      <c r="D132" s="18"/>
      <c r="E132" s="18"/>
      <c r="F132" s="18"/>
      <c r="G132" s="18"/>
      <c r="H132" s="47">
        <f t="shared" si="8"/>
        <v>0</v>
      </c>
      <c r="I132" s="14"/>
      <c r="J132" s="14"/>
    </row>
    <row r="133" spans="1:11" ht="33.5" customHeight="1" x14ac:dyDescent="0.35">
      <c r="A133" s="19" t="s">
        <v>159</v>
      </c>
      <c r="B133" s="20" t="s">
        <v>121</v>
      </c>
      <c r="C133" s="14" t="s">
        <v>2</v>
      </c>
      <c r="D133" s="14">
        <v>57.89</v>
      </c>
      <c r="E133" s="14"/>
      <c r="F133" s="14"/>
      <c r="G133" s="14"/>
      <c r="H133" s="14">
        <f>H134</f>
        <v>0</v>
      </c>
      <c r="I133" s="14">
        <f t="shared" si="6"/>
        <v>0</v>
      </c>
      <c r="J133" s="14">
        <f t="shared" si="7"/>
        <v>0</v>
      </c>
      <c r="K133" s="10"/>
    </row>
    <row r="134" spans="1:11" ht="15" customHeight="1" x14ac:dyDescent="0.35">
      <c r="A134" s="21"/>
      <c r="B134" s="22" t="s">
        <v>188</v>
      </c>
      <c r="C134" s="18" t="s">
        <v>2</v>
      </c>
      <c r="D134" s="18"/>
      <c r="E134" s="18"/>
      <c r="F134" s="18"/>
      <c r="G134" s="18"/>
      <c r="H134" s="47">
        <f t="shared" si="8"/>
        <v>0</v>
      </c>
      <c r="I134" s="14"/>
      <c r="J134" s="14"/>
    </row>
    <row r="135" spans="1:11" ht="15" customHeight="1" x14ac:dyDescent="0.35">
      <c r="A135" s="19" t="s">
        <v>160</v>
      </c>
      <c r="B135" s="20" t="s">
        <v>122</v>
      </c>
      <c r="C135" s="14" t="s">
        <v>2</v>
      </c>
      <c r="D135" s="14">
        <f>578.41-'Отделка общая'!D133-D123</f>
        <v>376.21</v>
      </c>
      <c r="E135" s="14"/>
      <c r="F135" s="14"/>
      <c r="G135" s="14"/>
      <c r="H135" s="14">
        <f>SUM(H136:H137)</f>
        <v>0</v>
      </c>
      <c r="I135" s="14">
        <f t="shared" si="6"/>
        <v>0</v>
      </c>
      <c r="J135" s="14">
        <f t="shared" si="7"/>
        <v>0</v>
      </c>
      <c r="K135" s="10"/>
    </row>
    <row r="136" spans="1:11" ht="15" customHeight="1" x14ac:dyDescent="0.35">
      <c r="A136" s="21"/>
      <c r="B136" s="22" t="s">
        <v>123</v>
      </c>
      <c r="C136" s="18" t="s">
        <v>2</v>
      </c>
      <c r="D136" s="18"/>
      <c r="E136" s="18"/>
      <c r="F136" s="18"/>
      <c r="G136" s="18"/>
      <c r="H136" s="47">
        <f t="shared" si="8"/>
        <v>0</v>
      </c>
      <c r="I136" s="14"/>
      <c r="J136" s="14"/>
    </row>
    <row r="137" spans="1:11" ht="15" customHeight="1" x14ac:dyDescent="0.35">
      <c r="A137" s="21"/>
      <c r="B137" s="22" t="s">
        <v>124</v>
      </c>
      <c r="C137" s="18" t="s">
        <v>9</v>
      </c>
      <c r="D137" s="18"/>
      <c r="E137" s="18"/>
      <c r="F137" s="18"/>
      <c r="G137" s="18"/>
      <c r="H137" s="47">
        <f t="shared" si="8"/>
        <v>0</v>
      </c>
      <c r="I137" s="14"/>
      <c r="J137" s="14"/>
    </row>
    <row r="138" spans="1:11" ht="52" customHeight="1" x14ac:dyDescent="0.35">
      <c r="A138" s="19" t="s">
        <v>161</v>
      </c>
      <c r="B138" s="20" t="s">
        <v>132</v>
      </c>
      <c r="C138" s="14" t="s">
        <v>2</v>
      </c>
      <c r="D138" s="14">
        <v>16</v>
      </c>
      <c r="E138" s="14"/>
      <c r="F138" s="14"/>
      <c r="G138" s="14"/>
      <c r="H138" s="14">
        <f>SUM(H139:H146)</f>
        <v>0</v>
      </c>
      <c r="I138" s="14">
        <f t="shared" ref="I138:I175" si="19">D138*G138</f>
        <v>0</v>
      </c>
      <c r="J138" s="14">
        <f t="shared" ref="J138:J175" si="20">H138+I138</f>
        <v>0</v>
      </c>
    </row>
    <row r="139" spans="1:11" ht="15" customHeight="1" x14ac:dyDescent="0.35">
      <c r="A139" s="21"/>
      <c r="B139" s="22" t="s">
        <v>22</v>
      </c>
      <c r="C139" s="18" t="s">
        <v>24</v>
      </c>
      <c r="D139" s="18"/>
      <c r="E139" s="18"/>
      <c r="F139" s="18"/>
      <c r="G139" s="18"/>
      <c r="H139" s="47">
        <f t="shared" ref="H139:H181" si="21">E139*F139</f>
        <v>0</v>
      </c>
      <c r="I139" s="14"/>
      <c r="J139" s="14"/>
    </row>
    <row r="140" spans="1:11" ht="15" customHeight="1" x14ac:dyDescent="0.35">
      <c r="A140" s="21"/>
      <c r="B140" s="22" t="s">
        <v>127</v>
      </c>
      <c r="C140" s="18" t="s">
        <v>2</v>
      </c>
      <c r="D140" s="18"/>
      <c r="E140" s="18"/>
      <c r="F140" s="18"/>
      <c r="G140" s="18"/>
      <c r="H140" s="47">
        <f t="shared" si="21"/>
        <v>0</v>
      </c>
      <c r="I140" s="14"/>
      <c r="J140" s="14"/>
    </row>
    <row r="141" spans="1:11" ht="15" customHeight="1" x14ac:dyDescent="0.35">
      <c r="A141" s="21"/>
      <c r="B141" s="22" t="s">
        <v>128</v>
      </c>
      <c r="C141" s="18" t="s">
        <v>2</v>
      </c>
      <c r="D141" s="18"/>
      <c r="E141" s="18"/>
      <c r="F141" s="18"/>
      <c r="G141" s="18"/>
      <c r="H141" s="47">
        <f t="shared" si="21"/>
        <v>0</v>
      </c>
      <c r="I141" s="14"/>
      <c r="J141" s="14"/>
    </row>
    <row r="142" spans="1:11" ht="15" customHeight="1" x14ac:dyDescent="0.35">
      <c r="A142" s="21"/>
      <c r="B142" s="22" t="s">
        <v>106</v>
      </c>
      <c r="C142" s="18" t="s">
        <v>24</v>
      </c>
      <c r="D142" s="18"/>
      <c r="E142" s="18"/>
      <c r="F142" s="18"/>
      <c r="G142" s="18"/>
      <c r="H142" s="47">
        <f t="shared" si="21"/>
        <v>0</v>
      </c>
      <c r="I142" s="14"/>
      <c r="J142" s="14"/>
    </row>
    <row r="143" spans="1:11" ht="15" customHeight="1" x14ac:dyDescent="0.35">
      <c r="A143" s="21"/>
      <c r="B143" s="22" t="s">
        <v>129</v>
      </c>
      <c r="C143" s="18" t="s">
        <v>131</v>
      </c>
      <c r="D143" s="18"/>
      <c r="E143" s="18"/>
      <c r="F143" s="18"/>
      <c r="G143" s="18"/>
      <c r="H143" s="47">
        <f t="shared" si="21"/>
        <v>0</v>
      </c>
      <c r="I143" s="14"/>
      <c r="J143" s="14"/>
    </row>
    <row r="144" spans="1:11" ht="15" customHeight="1" x14ac:dyDescent="0.35">
      <c r="A144" s="21"/>
      <c r="B144" s="22" t="s">
        <v>130</v>
      </c>
      <c r="C144" s="18" t="s">
        <v>131</v>
      </c>
      <c r="D144" s="18"/>
      <c r="E144" s="18"/>
      <c r="F144" s="18"/>
      <c r="G144" s="18"/>
      <c r="H144" s="47">
        <f t="shared" si="21"/>
        <v>0</v>
      </c>
      <c r="I144" s="14"/>
      <c r="J144" s="14"/>
    </row>
    <row r="145" spans="1:13" ht="15" customHeight="1" x14ac:dyDescent="0.35">
      <c r="A145" s="21"/>
      <c r="B145" s="22" t="s">
        <v>133</v>
      </c>
      <c r="C145" s="18" t="s">
        <v>4</v>
      </c>
      <c r="D145" s="18"/>
      <c r="E145" s="18"/>
      <c r="F145" s="18"/>
      <c r="G145" s="18"/>
      <c r="H145" s="47">
        <f t="shared" si="21"/>
        <v>0</v>
      </c>
      <c r="I145" s="14"/>
      <c r="J145" s="14"/>
    </row>
    <row r="146" spans="1:13" ht="15" customHeight="1" x14ac:dyDescent="0.35">
      <c r="A146" s="21"/>
      <c r="B146" s="22" t="s">
        <v>134</v>
      </c>
      <c r="C146" s="18" t="s">
        <v>135</v>
      </c>
      <c r="D146" s="18"/>
      <c r="E146" s="18"/>
      <c r="F146" s="18"/>
      <c r="G146" s="18"/>
      <c r="H146" s="47">
        <f t="shared" si="21"/>
        <v>0</v>
      </c>
      <c r="I146" s="14"/>
      <c r="J146" s="14"/>
    </row>
    <row r="147" spans="1:13" ht="15" customHeight="1" x14ac:dyDescent="0.35">
      <c r="A147" s="19" t="s">
        <v>162</v>
      </c>
      <c r="B147" s="20" t="s">
        <v>136</v>
      </c>
      <c r="C147" s="14" t="s">
        <v>2</v>
      </c>
      <c r="D147" s="14">
        <v>32</v>
      </c>
      <c r="E147" s="14"/>
      <c r="F147" s="14"/>
      <c r="G147" s="14"/>
      <c r="H147" s="14">
        <f>SUM(H148:H149)</f>
        <v>0</v>
      </c>
      <c r="I147" s="14">
        <f t="shared" si="19"/>
        <v>0</v>
      </c>
      <c r="J147" s="14">
        <f t="shared" si="20"/>
        <v>0</v>
      </c>
      <c r="K147" s="10"/>
      <c r="L147" s="10"/>
      <c r="M147" s="10"/>
    </row>
    <row r="148" spans="1:13" ht="15" customHeight="1" x14ac:dyDescent="0.35">
      <c r="A148" s="19"/>
      <c r="B148" s="22" t="s">
        <v>21</v>
      </c>
      <c r="C148" s="18" t="s">
        <v>57</v>
      </c>
      <c r="D148" s="14"/>
      <c r="E148" s="14"/>
      <c r="F148" s="14"/>
      <c r="G148" s="14"/>
      <c r="H148" s="47">
        <f t="shared" si="21"/>
        <v>0</v>
      </c>
      <c r="I148" s="14"/>
      <c r="J148" s="14"/>
      <c r="K148" s="10"/>
      <c r="L148" s="10"/>
      <c r="M148" s="10"/>
    </row>
    <row r="149" spans="1:13" ht="15" customHeight="1" x14ac:dyDescent="0.35">
      <c r="A149" s="21"/>
      <c r="B149" s="22" t="s">
        <v>22</v>
      </c>
      <c r="C149" s="18" t="s">
        <v>24</v>
      </c>
      <c r="D149" s="18"/>
      <c r="E149" s="18"/>
      <c r="F149" s="18"/>
      <c r="G149" s="18"/>
      <c r="H149" s="47">
        <f t="shared" si="21"/>
        <v>0</v>
      </c>
      <c r="I149" s="14"/>
      <c r="J149" s="14"/>
    </row>
    <row r="150" spans="1:13" ht="15" customHeight="1" x14ac:dyDescent="0.35">
      <c r="A150" s="19">
        <v>3</v>
      </c>
      <c r="B150" s="23" t="s">
        <v>17</v>
      </c>
      <c r="C150" s="18"/>
      <c r="D150" s="18"/>
      <c r="E150" s="18"/>
      <c r="F150" s="18"/>
      <c r="G150" s="18"/>
      <c r="H150" s="47"/>
      <c r="I150" s="14"/>
      <c r="J150" s="14"/>
    </row>
    <row r="151" spans="1:13" ht="64" customHeight="1" x14ac:dyDescent="0.35">
      <c r="A151" s="19" t="s">
        <v>163</v>
      </c>
      <c r="B151" s="20" t="s">
        <v>18</v>
      </c>
      <c r="C151" s="14" t="s">
        <v>2</v>
      </c>
      <c r="D151" s="14">
        <v>45.2</v>
      </c>
      <c r="E151" s="14"/>
      <c r="F151" s="14"/>
      <c r="G151" s="14"/>
      <c r="H151" s="14">
        <f>SUM(H152:H157)</f>
        <v>0</v>
      </c>
      <c r="I151" s="14">
        <f t="shared" si="19"/>
        <v>0</v>
      </c>
      <c r="J151" s="14">
        <f t="shared" si="20"/>
        <v>0</v>
      </c>
    </row>
    <row r="152" spans="1:13" ht="24.5" customHeight="1" x14ac:dyDescent="0.35">
      <c r="A152" s="19"/>
      <c r="B152" s="22" t="s">
        <v>145</v>
      </c>
      <c r="C152" s="18" t="s">
        <v>9</v>
      </c>
      <c r="D152" s="14"/>
      <c r="E152" s="14"/>
      <c r="F152" s="14"/>
      <c r="G152" s="14"/>
      <c r="H152" s="47">
        <f t="shared" si="21"/>
        <v>0</v>
      </c>
      <c r="I152" s="14"/>
      <c r="J152" s="14"/>
    </row>
    <row r="153" spans="1:13" ht="24.5" customHeight="1" x14ac:dyDescent="0.35">
      <c r="A153" s="21"/>
      <c r="B153" s="22" t="s">
        <v>140</v>
      </c>
      <c r="C153" s="18" t="s">
        <v>2</v>
      </c>
      <c r="D153" s="18">
        <v>90.4</v>
      </c>
      <c r="E153" s="18"/>
      <c r="F153" s="18"/>
      <c r="G153" s="18"/>
      <c r="H153" s="47">
        <f t="shared" si="21"/>
        <v>0</v>
      </c>
      <c r="I153" s="14"/>
      <c r="J153" s="14"/>
    </row>
    <row r="154" spans="1:13" ht="15" customHeight="1" x14ac:dyDescent="0.35">
      <c r="A154" s="21"/>
      <c r="B154" s="22" t="s">
        <v>141</v>
      </c>
      <c r="C154" s="18" t="s">
        <v>9</v>
      </c>
      <c r="D154" s="18"/>
      <c r="E154" s="18"/>
      <c r="F154" s="18"/>
      <c r="G154" s="18"/>
      <c r="H154" s="47">
        <f t="shared" si="21"/>
        <v>0</v>
      </c>
      <c r="I154" s="14"/>
      <c r="J154" s="14"/>
    </row>
    <row r="155" spans="1:13" ht="15.5" customHeight="1" x14ac:dyDescent="0.35">
      <c r="A155" s="21"/>
      <c r="B155" s="22" t="s">
        <v>142</v>
      </c>
      <c r="C155" s="18" t="s">
        <v>9</v>
      </c>
      <c r="D155" s="18"/>
      <c r="E155" s="18"/>
      <c r="F155" s="18"/>
      <c r="G155" s="18"/>
      <c r="H155" s="47">
        <f t="shared" si="21"/>
        <v>0</v>
      </c>
      <c r="I155" s="14"/>
      <c r="J155" s="14"/>
    </row>
    <row r="156" spans="1:13" ht="16" customHeight="1" x14ac:dyDescent="0.35">
      <c r="A156" s="21"/>
      <c r="B156" s="22" t="s">
        <v>143</v>
      </c>
      <c r="C156" s="18" t="s">
        <v>144</v>
      </c>
      <c r="D156" s="18"/>
      <c r="E156" s="18"/>
      <c r="F156" s="18"/>
      <c r="G156" s="18"/>
      <c r="H156" s="47">
        <f t="shared" si="21"/>
        <v>0</v>
      </c>
      <c r="I156" s="14"/>
      <c r="J156" s="14"/>
    </row>
    <row r="157" spans="1:13" ht="16" customHeight="1" x14ac:dyDescent="0.35">
      <c r="A157" s="21"/>
      <c r="B157" s="22" t="s">
        <v>145</v>
      </c>
      <c r="C157" s="18" t="s">
        <v>9</v>
      </c>
      <c r="D157" s="18"/>
      <c r="E157" s="18"/>
      <c r="F157" s="18"/>
      <c r="G157" s="18"/>
      <c r="H157" s="47">
        <f t="shared" si="21"/>
        <v>0</v>
      </c>
      <c r="I157" s="14"/>
      <c r="J157" s="14"/>
    </row>
    <row r="158" spans="1:13" ht="32" customHeight="1" x14ac:dyDescent="0.35">
      <c r="A158" s="19" t="s">
        <v>164</v>
      </c>
      <c r="B158" s="20" t="s">
        <v>146</v>
      </c>
      <c r="C158" s="14" t="s">
        <v>9</v>
      </c>
      <c r="D158" s="18"/>
      <c r="E158" s="18"/>
      <c r="F158" s="18"/>
      <c r="G158" s="18"/>
      <c r="H158" s="14">
        <f t="shared" si="21"/>
        <v>0</v>
      </c>
      <c r="I158" s="14">
        <f t="shared" si="19"/>
        <v>0</v>
      </c>
      <c r="J158" s="14">
        <f t="shared" si="20"/>
        <v>0</v>
      </c>
    </row>
    <row r="159" spans="1:13" ht="51" customHeight="1" x14ac:dyDescent="0.35">
      <c r="A159" s="19" t="s">
        <v>165</v>
      </c>
      <c r="B159" s="20" t="s">
        <v>31</v>
      </c>
      <c r="C159" s="14" t="s">
        <v>2</v>
      </c>
      <c r="D159" s="14">
        <v>45.2</v>
      </c>
      <c r="E159" s="14"/>
      <c r="F159" s="14"/>
      <c r="G159" s="14"/>
      <c r="H159" s="14">
        <f>SUM(H160:H162)</f>
        <v>0</v>
      </c>
      <c r="I159" s="14">
        <f t="shared" si="19"/>
        <v>0</v>
      </c>
      <c r="J159" s="14">
        <f t="shared" si="20"/>
        <v>0</v>
      </c>
    </row>
    <row r="160" spans="1:13" ht="22" customHeight="1" x14ac:dyDescent="0.35">
      <c r="A160" s="47"/>
      <c r="B160" s="46" t="s">
        <v>21</v>
      </c>
      <c r="C160" s="47" t="s">
        <v>57</v>
      </c>
      <c r="D160" s="47"/>
      <c r="E160" s="47"/>
      <c r="F160" s="47"/>
      <c r="G160" s="47"/>
      <c r="H160" s="47">
        <f t="shared" si="21"/>
        <v>0</v>
      </c>
      <c r="I160" s="47"/>
      <c r="J160" s="47"/>
    </row>
    <row r="161" spans="1:12" ht="14.5" customHeight="1" x14ac:dyDescent="0.35">
      <c r="A161" s="49"/>
      <c r="B161" s="46" t="s">
        <v>22</v>
      </c>
      <c r="C161" s="47" t="s">
        <v>24</v>
      </c>
      <c r="D161" s="47"/>
      <c r="E161" s="47"/>
      <c r="F161" s="47"/>
      <c r="G161" s="47"/>
      <c r="H161" s="47">
        <f t="shared" si="21"/>
        <v>0</v>
      </c>
      <c r="I161" s="47"/>
      <c r="J161" s="47"/>
      <c r="K161" s="12"/>
    </row>
    <row r="162" spans="1:12" ht="15.5" customHeight="1" x14ac:dyDescent="0.35">
      <c r="A162" s="49"/>
      <c r="B162" s="46" t="s">
        <v>120</v>
      </c>
      <c r="C162" s="47" t="s">
        <v>2</v>
      </c>
      <c r="D162" s="47"/>
      <c r="E162" s="47"/>
      <c r="F162" s="47"/>
      <c r="G162" s="47"/>
      <c r="H162" s="47">
        <f t="shared" si="21"/>
        <v>0</v>
      </c>
      <c r="I162" s="47"/>
      <c r="J162" s="47"/>
      <c r="K162" s="12"/>
    </row>
    <row r="163" spans="1:12" ht="34" customHeight="1" x14ac:dyDescent="0.35">
      <c r="A163" s="19" t="s">
        <v>166</v>
      </c>
      <c r="B163" s="20" t="s">
        <v>147</v>
      </c>
      <c r="C163" s="14" t="s">
        <v>139</v>
      </c>
      <c r="D163" s="14">
        <v>45.2</v>
      </c>
      <c r="E163" s="14"/>
      <c r="F163" s="14"/>
      <c r="G163" s="14"/>
      <c r="H163" s="47">
        <f t="shared" si="21"/>
        <v>0</v>
      </c>
      <c r="I163" s="14">
        <f t="shared" si="19"/>
        <v>0</v>
      </c>
      <c r="J163" s="14">
        <f t="shared" si="20"/>
        <v>0</v>
      </c>
      <c r="K163" s="10"/>
      <c r="L163" s="10"/>
    </row>
    <row r="164" spans="1:12" ht="18.5" customHeight="1" x14ac:dyDescent="0.35">
      <c r="A164" s="49"/>
      <c r="B164" s="46" t="s">
        <v>187</v>
      </c>
      <c r="C164" s="47" t="s">
        <v>24</v>
      </c>
      <c r="D164" s="47"/>
      <c r="E164" s="47"/>
      <c r="F164" s="47"/>
      <c r="G164" s="47"/>
      <c r="H164" s="47">
        <f>H163</f>
        <v>0</v>
      </c>
      <c r="I164" s="47"/>
      <c r="J164" s="47"/>
    </row>
    <row r="165" spans="1:12" ht="15" customHeight="1" x14ac:dyDescent="0.35">
      <c r="A165" s="19" t="s">
        <v>167</v>
      </c>
      <c r="B165" s="20" t="s">
        <v>32</v>
      </c>
      <c r="C165" s="14" t="s">
        <v>2</v>
      </c>
      <c r="D165" s="14">
        <v>108.8</v>
      </c>
      <c r="E165" s="14"/>
      <c r="F165" s="14"/>
      <c r="G165" s="14"/>
      <c r="H165" s="47">
        <f t="shared" si="21"/>
        <v>0</v>
      </c>
      <c r="I165" s="14"/>
      <c r="J165" s="14"/>
    </row>
    <row r="166" spans="1:12" ht="21.5" customHeight="1" x14ac:dyDescent="0.35">
      <c r="A166" s="19" t="s">
        <v>168</v>
      </c>
      <c r="B166" s="23" t="s">
        <v>33</v>
      </c>
      <c r="C166" s="18"/>
      <c r="D166" s="18"/>
      <c r="E166" s="18"/>
      <c r="F166" s="18"/>
      <c r="G166" s="18"/>
      <c r="H166" s="47"/>
      <c r="I166" s="14"/>
      <c r="J166" s="14"/>
    </row>
    <row r="167" spans="1:12" ht="43" customHeight="1" x14ac:dyDescent="0.35">
      <c r="A167" s="19" t="s">
        <v>169</v>
      </c>
      <c r="B167" s="20" t="s">
        <v>19</v>
      </c>
      <c r="C167" s="14" t="s">
        <v>9</v>
      </c>
      <c r="D167" s="14">
        <v>3</v>
      </c>
      <c r="E167" s="14"/>
      <c r="F167" s="14"/>
      <c r="G167" s="14"/>
      <c r="H167" s="47">
        <f>SUM(H168:H170)</f>
        <v>0</v>
      </c>
      <c r="I167" s="14">
        <f t="shared" si="19"/>
        <v>0</v>
      </c>
      <c r="J167" s="14">
        <f t="shared" si="20"/>
        <v>0</v>
      </c>
    </row>
    <row r="168" spans="1:12" ht="18" customHeight="1" x14ac:dyDescent="0.35">
      <c r="A168" s="49"/>
      <c r="B168" s="46" t="s">
        <v>185</v>
      </c>
      <c r="C168" s="47" t="s">
        <v>9</v>
      </c>
      <c r="D168" s="47">
        <v>3</v>
      </c>
      <c r="E168" s="47"/>
      <c r="F168" s="47"/>
      <c r="G168" s="47"/>
      <c r="H168" s="47">
        <f>E168*F168</f>
        <v>0</v>
      </c>
      <c r="I168" s="47"/>
      <c r="J168" s="47"/>
    </row>
    <row r="169" spans="1:12" s="8" customFormat="1" ht="15.5" customHeight="1" x14ac:dyDescent="0.35">
      <c r="A169" s="49"/>
      <c r="B169" s="46" t="s">
        <v>186</v>
      </c>
      <c r="C169" s="47" t="s">
        <v>12</v>
      </c>
      <c r="D169" s="47">
        <v>3</v>
      </c>
      <c r="E169" s="47"/>
      <c r="F169" s="47"/>
      <c r="G169" s="47"/>
      <c r="H169" s="47">
        <f t="shared" ref="H169:H170" si="22">E169*F169</f>
        <v>0</v>
      </c>
      <c r="I169" s="47"/>
      <c r="J169" s="47"/>
    </row>
    <row r="170" spans="1:12" s="8" customFormat="1" ht="19" customHeight="1" x14ac:dyDescent="0.35">
      <c r="A170" s="49"/>
      <c r="B170" s="46" t="s">
        <v>180</v>
      </c>
      <c r="C170" s="47" t="s">
        <v>12</v>
      </c>
      <c r="D170" s="47">
        <v>3</v>
      </c>
      <c r="E170" s="47"/>
      <c r="F170" s="47"/>
      <c r="G170" s="47"/>
      <c r="H170" s="47">
        <f t="shared" si="22"/>
        <v>0</v>
      </c>
      <c r="I170" s="47"/>
      <c r="J170" s="47"/>
    </row>
    <row r="171" spans="1:12" ht="42" customHeight="1" x14ac:dyDescent="0.35">
      <c r="A171" s="24" t="s">
        <v>170</v>
      </c>
      <c r="B171" s="20" t="s">
        <v>20</v>
      </c>
      <c r="C171" s="14" t="s">
        <v>9</v>
      </c>
      <c r="D171" s="14">
        <v>9</v>
      </c>
      <c r="E171" s="14"/>
      <c r="F171" s="14"/>
      <c r="G171" s="14"/>
      <c r="H171" s="47">
        <f t="shared" si="21"/>
        <v>0</v>
      </c>
      <c r="I171" s="14">
        <f t="shared" si="19"/>
        <v>0</v>
      </c>
      <c r="J171" s="14">
        <f t="shared" si="20"/>
        <v>0</v>
      </c>
    </row>
    <row r="172" spans="1:12" ht="19.5" customHeight="1" x14ac:dyDescent="0.35">
      <c r="A172" s="45"/>
      <c r="B172" s="46" t="s">
        <v>184</v>
      </c>
      <c r="C172" s="47" t="s">
        <v>9</v>
      </c>
      <c r="D172" s="47">
        <v>9</v>
      </c>
      <c r="E172" s="47"/>
      <c r="F172" s="47"/>
      <c r="G172" s="47"/>
      <c r="H172" s="47">
        <f t="shared" si="21"/>
        <v>0</v>
      </c>
      <c r="I172" s="48"/>
      <c r="J172" s="48"/>
    </row>
    <row r="173" spans="1:12" ht="35.5" customHeight="1" x14ac:dyDescent="0.35">
      <c r="A173" s="24" t="s">
        <v>171</v>
      </c>
      <c r="B173" s="20" t="s">
        <v>148</v>
      </c>
      <c r="C173" s="14" t="s">
        <v>9</v>
      </c>
      <c r="D173" s="14">
        <v>2</v>
      </c>
      <c r="E173" s="14"/>
      <c r="F173" s="14"/>
      <c r="G173" s="14"/>
      <c r="H173" s="14">
        <f>H174</f>
        <v>0</v>
      </c>
      <c r="I173" s="14">
        <f t="shared" si="19"/>
        <v>0</v>
      </c>
      <c r="J173" s="14">
        <f t="shared" si="20"/>
        <v>0</v>
      </c>
      <c r="K173" s="10"/>
    </row>
    <row r="174" spans="1:12" ht="15" customHeight="1" x14ac:dyDescent="0.35">
      <c r="A174" s="49"/>
      <c r="B174" s="46" t="s">
        <v>182</v>
      </c>
      <c r="C174" s="47" t="s">
        <v>9</v>
      </c>
      <c r="D174" s="47">
        <v>2</v>
      </c>
      <c r="E174" s="47"/>
      <c r="F174" s="47"/>
      <c r="G174" s="47"/>
      <c r="H174" s="47">
        <f t="shared" si="21"/>
        <v>0</v>
      </c>
      <c r="I174" s="48"/>
      <c r="J174" s="48"/>
    </row>
    <row r="175" spans="1:12" ht="15" customHeight="1" x14ac:dyDescent="0.35">
      <c r="A175" s="24" t="s">
        <v>172</v>
      </c>
      <c r="B175" s="14" t="s">
        <v>173</v>
      </c>
      <c r="C175" s="14" t="s">
        <v>9</v>
      </c>
      <c r="D175" s="14">
        <v>1</v>
      </c>
      <c r="E175" s="14"/>
      <c r="F175" s="14"/>
      <c r="G175" s="14"/>
      <c r="H175" s="14">
        <f>H176</f>
        <v>0</v>
      </c>
      <c r="I175" s="14">
        <f t="shared" si="19"/>
        <v>0</v>
      </c>
      <c r="J175" s="14">
        <f t="shared" si="20"/>
        <v>0</v>
      </c>
    </row>
    <row r="176" spans="1:12" ht="15" customHeight="1" x14ac:dyDescent="0.35">
      <c r="A176" s="18"/>
      <c r="B176" s="18" t="s">
        <v>183</v>
      </c>
      <c r="C176" s="18"/>
      <c r="D176" s="18"/>
      <c r="E176" s="18"/>
      <c r="F176" s="18"/>
      <c r="G176" s="18"/>
      <c r="H176" s="47">
        <f t="shared" si="21"/>
        <v>0</v>
      </c>
      <c r="I176" s="14"/>
      <c r="J176" s="14"/>
    </row>
    <row r="177" spans="1:10" s="8" customFormat="1" ht="15" customHeight="1" x14ac:dyDescent="0.35">
      <c r="A177" s="24" t="s">
        <v>206</v>
      </c>
      <c r="B177" s="14" t="s">
        <v>16</v>
      </c>
      <c r="C177" s="14" t="s">
        <v>12</v>
      </c>
      <c r="D177" s="14">
        <v>1</v>
      </c>
      <c r="E177" s="18"/>
      <c r="F177" s="18"/>
      <c r="G177" s="18"/>
      <c r="H177" s="14">
        <f>SUM(H178:H181)</f>
        <v>0</v>
      </c>
      <c r="I177" s="14">
        <f t="shared" ref="I177" si="23">D177*G177</f>
        <v>0</v>
      </c>
      <c r="J177" s="14">
        <f t="shared" ref="J177" si="24">H177+I177</f>
        <v>0</v>
      </c>
    </row>
    <row r="178" spans="1:10" s="8" customFormat="1" ht="27.5" customHeight="1" x14ac:dyDescent="0.35">
      <c r="A178" s="18"/>
      <c r="B178" s="22" t="s">
        <v>207</v>
      </c>
      <c r="C178" s="18" t="s">
        <v>2</v>
      </c>
      <c r="D178" s="18">
        <v>3.14</v>
      </c>
      <c r="E178" s="18"/>
      <c r="F178" s="18"/>
      <c r="G178" s="18"/>
      <c r="H178" s="47">
        <f t="shared" si="21"/>
        <v>0</v>
      </c>
      <c r="I178" s="14"/>
      <c r="J178" s="14"/>
    </row>
    <row r="179" spans="1:10" s="8" customFormat="1" ht="28" customHeight="1" x14ac:dyDescent="0.35">
      <c r="A179" s="18"/>
      <c r="B179" s="22" t="s">
        <v>10</v>
      </c>
      <c r="C179" s="18" t="s">
        <v>2</v>
      </c>
      <c r="D179" s="18">
        <v>6.2700000000000005</v>
      </c>
      <c r="E179" s="18"/>
      <c r="F179" s="18"/>
      <c r="G179" s="18"/>
      <c r="H179" s="47">
        <f t="shared" si="21"/>
        <v>0</v>
      </c>
      <c r="I179" s="14"/>
      <c r="J179" s="14"/>
    </row>
    <row r="180" spans="1:10" s="8" customFormat="1" ht="33" customHeight="1" x14ac:dyDescent="0.35">
      <c r="A180" s="18"/>
      <c r="B180" s="22" t="s">
        <v>208</v>
      </c>
      <c r="C180" s="18" t="s">
        <v>2</v>
      </c>
      <c r="D180" s="18">
        <v>2.65</v>
      </c>
      <c r="E180" s="18"/>
      <c r="F180" s="18"/>
      <c r="G180" s="18"/>
      <c r="H180" s="47">
        <f t="shared" si="21"/>
        <v>0</v>
      </c>
      <c r="I180" s="14"/>
      <c r="J180" s="14"/>
    </row>
    <row r="181" spans="1:10" s="8" customFormat="1" ht="18.5" customHeight="1" x14ac:dyDescent="0.35">
      <c r="A181" s="18"/>
      <c r="B181" s="22" t="s">
        <v>209</v>
      </c>
      <c r="C181" s="18" t="s">
        <v>4</v>
      </c>
      <c r="D181" s="18">
        <v>5.7</v>
      </c>
      <c r="E181" s="18"/>
      <c r="F181" s="18"/>
      <c r="G181" s="18"/>
      <c r="H181" s="47">
        <f t="shared" si="21"/>
        <v>0</v>
      </c>
      <c r="I181" s="14"/>
      <c r="J181" s="14"/>
    </row>
    <row r="182" spans="1:10" s="8" customFormat="1" ht="15" customHeight="1" x14ac:dyDescent="0.35">
      <c r="A182" s="18"/>
      <c r="B182" s="18"/>
      <c r="C182" s="18"/>
      <c r="D182" s="18"/>
      <c r="E182" s="18"/>
      <c r="F182" s="18"/>
      <c r="G182" s="18"/>
      <c r="H182" s="47"/>
      <c r="I182" s="14"/>
      <c r="J182" s="14"/>
    </row>
    <row r="183" spans="1:10" ht="15" customHeight="1" x14ac:dyDescent="0.35">
      <c r="A183" s="53"/>
      <c r="B183" s="53" t="s">
        <v>181</v>
      </c>
      <c r="C183" s="53"/>
      <c r="D183" s="53"/>
      <c r="E183" s="53"/>
      <c r="F183" s="53"/>
      <c r="G183" s="53"/>
      <c r="H183" s="53">
        <f>H14+H18+H21+H25+H27+H33+H35+H37+H41+H46+H48+H50+H54+H57+H61+H68+H70+H72+H76+H79+H85+H87+H89+H93+H96+H110+H115+H117+H123+H133+H135+H138+H147+H151+H158+H159+H167+H171+H173+H175+H100+H102+H104+H106</f>
        <v>0</v>
      </c>
      <c r="I183" s="53">
        <f t="shared" ref="I183:J183" si="25">I14+I18+I21+I25+I27+I33+I35+I37+I41+I46+I48+I50+I54+I57+I61+I68+I70+I72+I76+I79+I85+I87+I89+I93+I96+I110+I115+I117+I123+I133+I135+I138+I147+I151+I158+I159+I167+I171+I173+I175+I100+I102+I104+I106</f>
        <v>0</v>
      </c>
      <c r="J183" s="53">
        <f t="shared" si="25"/>
        <v>0</v>
      </c>
    </row>
    <row r="184" spans="1:10" ht="15" customHeight="1" x14ac:dyDescent="0.35">
      <c r="A184" s="18"/>
      <c r="B184" s="22"/>
      <c r="C184" s="18"/>
      <c r="D184" s="18"/>
      <c r="E184" s="18"/>
      <c r="F184" s="18"/>
      <c r="G184" s="18"/>
      <c r="H184" s="47"/>
      <c r="I184" s="14"/>
      <c r="J184" s="14"/>
    </row>
    <row r="185" spans="1:10" ht="14.5" customHeight="1" x14ac:dyDescent="0.35">
      <c r="A185" s="18"/>
      <c r="B185" s="22"/>
      <c r="C185" s="18"/>
      <c r="D185" s="18"/>
      <c r="E185" s="18"/>
      <c r="F185" s="18"/>
      <c r="G185" s="18"/>
      <c r="H185" s="47"/>
      <c r="I185" s="14"/>
      <c r="J185" s="14"/>
    </row>
    <row r="187" spans="1:10" x14ac:dyDescent="0.35">
      <c r="A187" s="11"/>
      <c r="B187" s="9"/>
    </row>
    <row r="188" spans="1:10" x14ac:dyDescent="0.35">
      <c r="A188" s="11"/>
      <c r="B188" s="9"/>
    </row>
    <row r="195" spans="2:10" x14ac:dyDescent="0.35">
      <c r="B195" s="9"/>
    </row>
    <row r="196" spans="2:10" ht="48.5" customHeight="1" x14ac:dyDescent="0.35"/>
    <row r="197" spans="2:10" ht="29.5" customHeight="1" x14ac:dyDescent="0.35">
      <c r="B197" s="9"/>
    </row>
    <row r="198" spans="2:10" x14ac:dyDescent="0.35">
      <c r="B198" s="9"/>
    </row>
    <row r="199" spans="2:10" x14ac:dyDescent="0.35">
      <c r="B199" s="9"/>
    </row>
    <row r="200" spans="2:10" ht="21.5" customHeight="1" x14ac:dyDescent="0.35">
      <c r="B200" s="9"/>
    </row>
    <row r="201" spans="2:10" x14ac:dyDescent="0.35">
      <c r="B201" s="9"/>
      <c r="J201" s="13"/>
    </row>
    <row r="202" spans="2:10" x14ac:dyDescent="0.35">
      <c r="B202" s="9"/>
    </row>
    <row r="203" spans="2:10" x14ac:dyDescent="0.35">
      <c r="B203" s="9"/>
    </row>
    <row r="204" spans="2:10" x14ac:dyDescent="0.35">
      <c r="B204" s="9"/>
    </row>
    <row r="205" spans="2:10" x14ac:dyDescent="0.35">
      <c r="B205" s="9"/>
    </row>
    <row r="207" spans="2:10" ht="64" customHeight="1" x14ac:dyDescent="0.35"/>
  </sheetData>
  <mergeCells count="6">
    <mergeCell ref="B12:J12"/>
    <mergeCell ref="B2:H2"/>
    <mergeCell ref="F3:H3"/>
    <mergeCell ref="F5:I5"/>
    <mergeCell ref="C9:I9"/>
    <mergeCell ref="A7:G7"/>
  </mergeCells>
  <phoneticPr fontId="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Отделка общая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Xiaomi</dc:creator>
  <cp:lastModifiedBy>Xiaomi</cp:lastModifiedBy>
  <dcterms:created xsi:type="dcterms:W3CDTF">2021-09-04T10:46:01Z</dcterms:created>
  <dcterms:modified xsi:type="dcterms:W3CDTF">2021-12-28T10:50:01Z</dcterms:modified>
</cp:coreProperties>
</file>